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10425" activeTab="2"/>
  </bookViews>
  <sheets>
    <sheet name="SAŽETAK (2)" sheetId="12" r:id="rId1"/>
    <sheet name=" Račun prihoda i rashoda" sheetId="13" r:id="rId2"/>
    <sheet name="Prihodi i rashodi po izvorima" sheetId="14" r:id="rId3"/>
    <sheet name="Funkcijska klasifikacija" sheetId="21" r:id="rId4"/>
    <sheet name="Posebni dio" sheetId="22" r:id="rId5"/>
    <sheet name="Račun financiranja" sheetId="16" r:id="rId6"/>
    <sheet name="Račun financiranja po izvorima" sheetId="17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F31" i="14"/>
  <c r="F14" s="1"/>
  <c r="F13" s="1"/>
  <c r="F39"/>
  <c r="F35"/>
  <c r="F34"/>
  <c r="F17"/>
  <c r="F32"/>
  <c r="E29"/>
  <c r="F29"/>
  <c r="H38" i="13"/>
  <c r="H37"/>
  <c r="H36"/>
  <c r="H29"/>
  <c r="H31"/>
  <c r="H32"/>
  <c r="H33"/>
  <c r="G13"/>
  <c r="G14"/>
  <c r="G15"/>
  <c r="I27" i="12"/>
  <c r="B14" i="17"/>
  <c r="B13"/>
  <c r="C14"/>
  <c r="C13"/>
  <c r="H13" i="16"/>
  <c r="H12"/>
  <c r="G13"/>
  <c r="F13"/>
  <c r="F12"/>
  <c r="E13"/>
  <c r="E12"/>
  <c r="D13"/>
  <c r="D12"/>
  <c r="G12"/>
  <c r="H9"/>
  <c r="H8"/>
  <c r="G9"/>
  <c r="G8"/>
  <c r="F9"/>
  <c r="F8"/>
  <c r="E9"/>
  <c r="E8"/>
  <c r="D9"/>
  <c r="D8"/>
  <c r="B10" i="14"/>
  <c r="C19"/>
  <c r="B19"/>
  <c r="H34" i="13"/>
  <c r="H30"/>
  <c r="F27"/>
  <c r="F26" s="1"/>
  <c r="D35"/>
  <c r="F13" i="12"/>
  <c r="C13" i="14"/>
  <c r="B16"/>
  <c r="F10" i="12"/>
  <c r="C30" i="14"/>
  <c r="C36"/>
  <c r="B36"/>
  <c r="B33"/>
  <c r="B30"/>
  <c r="B13"/>
  <c r="F38"/>
  <c r="E38"/>
  <c r="D38"/>
  <c r="C38"/>
  <c r="B38"/>
  <c r="C35"/>
  <c r="C18" s="1"/>
  <c r="C34"/>
  <c r="C33" s="1"/>
  <c r="C27" s="1"/>
  <c r="C28"/>
  <c r="B28"/>
  <c r="B27"/>
  <c r="F21"/>
  <c r="E21"/>
  <c r="D21"/>
  <c r="C21"/>
  <c r="B21"/>
  <c r="C11"/>
  <c r="B11"/>
  <c r="E36" i="13"/>
  <c r="E35" s="1"/>
  <c r="G13" i="12" s="1"/>
  <c r="E32" i="13"/>
  <c r="E27" s="1"/>
  <c r="D27"/>
  <c r="D26"/>
  <c r="H18"/>
  <c r="J10" i="12"/>
  <c r="G18" i="13"/>
  <c r="I10" i="12"/>
  <c r="F18" i="13"/>
  <c r="H10" i="12"/>
  <c r="E18" i="13"/>
  <c r="G10" i="12"/>
  <c r="D18" i="13"/>
  <c r="D11"/>
  <c r="D10"/>
  <c r="F34" i="12"/>
  <c r="G27"/>
  <c r="J21"/>
  <c r="F21"/>
  <c r="I21"/>
  <c r="H21"/>
  <c r="G21"/>
  <c r="E11" i="13"/>
  <c r="E10"/>
  <c r="G9" i="12"/>
  <c r="F37" i="14"/>
  <c r="F35" i="13"/>
  <c r="H13" i="12"/>
  <c r="D28" i="14"/>
  <c r="D15"/>
  <c r="G35" i="13"/>
  <c r="I13" i="12"/>
  <c r="F15" i="14"/>
  <c r="G27" i="13"/>
  <c r="D12" i="14"/>
  <c r="D11"/>
  <c r="J27" i="12"/>
  <c r="J34"/>
  <c r="J37"/>
  <c r="D14" i="14"/>
  <c r="D30"/>
  <c r="D20"/>
  <c r="D19"/>
  <c r="D36"/>
  <c r="E30"/>
  <c r="F12" i="12"/>
  <c r="F11"/>
  <c r="F12" i="13"/>
  <c r="G12"/>
  <c r="G11" s="1"/>
  <c r="E15" i="14"/>
  <c r="E18"/>
  <c r="G8" i="12"/>
  <c r="D18" i="14"/>
  <c r="F18"/>
  <c r="H35" i="13"/>
  <c r="J13" i="12"/>
  <c r="F9"/>
  <c r="F8" s="1"/>
  <c r="F14" s="1"/>
  <c r="F22" s="1"/>
  <c r="E28" i="14"/>
  <c r="E12"/>
  <c r="D33"/>
  <c r="D17"/>
  <c r="D16" s="1"/>
  <c r="F16" i="13"/>
  <c r="E17" i="14"/>
  <c r="E16" s="1"/>
  <c r="E33"/>
  <c r="F28"/>
  <c r="F12"/>
  <c r="F11"/>
  <c r="E11"/>
  <c r="H11" i="13"/>
  <c r="H10"/>
  <c r="E36" i="14"/>
  <c r="E27" s="1"/>
  <c r="E14"/>
  <c r="E13" s="1"/>
  <c r="E20"/>
  <c r="E19"/>
  <c r="H12" i="12"/>
  <c r="H11" s="1"/>
  <c r="H28" i="13"/>
  <c r="H27" s="1"/>
  <c r="F16" i="14"/>
  <c r="F33"/>
  <c r="D27"/>
  <c r="F11" i="13"/>
  <c r="H9" i="12" s="1"/>
  <c r="H8" s="1"/>
  <c r="G26" i="13"/>
  <c r="I12" i="12"/>
  <c r="I11" s="1"/>
  <c r="F10" i="13"/>
  <c r="J9" i="12"/>
  <c r="J8" s="1"/>
  <c r="F30" i="14" l="1"/>
  <c r="D13"/>
  <c r="I9" i="12"/>
  <c r="I8" s="1"/>
  <c r="I14" s="1"/>
  <c r="G10" i="13"/>
  <c r="F36" i="14"/>
  <c r="F27" s="1"/>
  <c r="F20"/>
  <c r="F19" s="1"/>
  <c r="F10" s="1"/>
  <c r="F36" i="12"/>
  <c r="F37" s="1"/>
  <c r="G34" s="1"/>
  <c r="F28"/>
  <c r="D10" i="14"/>
  <c r="H14" i="12"/>
  <c r="H22" s="1"/>
  <c r="H28" s="1"/>
  <c r="E10" i="14"/>
  <c r="J12" i="12"/>
  <c r="J11" s="1"/>
  <c r="J14" s="1"/>
  <c r="H26" i="13"/>
  <c r="E26"/>
  <c r="G12" i="12"/>
  <c r="G11" s="1"/>
  <c r="G14" s="1"/>
  <c r="G22" s="1"/>
  <c r="C17" i="14"/>
  <c r="C16" s="1"/>
  <c r="C10" s="1"/>
  <c r="I22" i="12" l="1"/>
  <c r="I28" s="1"/>
  <c r="I29" s="1"/>
  <c r="H36"/>
  <c r="J22"/>
  <c r="J28" s="1"/>
  <c r="J29" s="1"/>
  <c r="G36"/>
  <c r="G37" s="1"/>
  <c r="H34" s="1"/>
  <c r="H37" s="1"/>
  <c r="G28"/>
  <c r="G29" s="1"/>
</calcChain>
</file>

<file path=xl/sharedStrings.xml><?xml version="1.0" encoding="utf-8"?>
<sst xmlns="http://schemas.openxmlformats.org/spreadsheetml/2006/main" count="903" uniqueCount="347">
  <si>
    <t>Konto</t>
  </si>
  <si>
    <t>Prihodi poslovanja</t>
  </si>
  <si>
    <t>Prihodi od poreza</t>
  </si>
  <si>
    <t>Prihodi od imovine</t>
  </si>
  <si>
    <t>Vrsta rashoda i 
izdataka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</si>
  <si>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</si>
  <si>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</si>
  <si>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</si>
  <si>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</si>
  <si>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</si>
  <si>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</si>
  <si>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</si>
  <si>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</si>
  <si>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</si>
  <si>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38</t>
  </si>
  <si>
    <t>Ostali rashodi</t>
  </si>
  <si>
    <t>4</t>
  </si>
  <si>
    <t>42</t>
  </si>
  <si>
    <t>45</t>
  </si>
  <si>
    <t>Brojčana oznaka i naziv</t>
  </si>
  <si>
    <t>PRIHODI UKUPNO</t>
  </si>
  <si>
    <t>6 PRIHODI POSLOVANJA</t>
  </si>
  <si>
    <t>RASHODI UKUPNO</t>
  </si>
  <si>
    <t>4 RASHODI ZA NABAVU NEFINANCIJSKE IMOVINE</t>
  </si>
  <si>
    <t>8 PRIMICI OD FINANCIJSKE IMOVINE I ZADUŽIVANJA</t>
  </si>
  <si>
    <t>Sveukupno rashodi:</t>
  </si>
  <si>
    <t>Rashodi za nabavu nefinancijske imovine</t>
  </si>
  <si>
    <t>Rashodi za nabavu proizvedene dugotrajne imovine</t>
  </si>
  <si>
    <t>Rashodi za dodatna ulaganja na nefinancijskoj imovini</t>
  </si>
  <si>
    <t>I. OPĆI DIO</t>
  </si>
  <si>
    <t>A) SAŽETAK RAČUNA PRIHODA I RASHODA</t>
  </si>
  <si>
    <t>EUR</t>
  </si>
  <si>
    <t>Izvršenje 2023.</t>
  </si>
  <si>
    <t>Tekući plan 2024.</t>
  </si>
  <si>
    <t>Plan za 2025.</t>
  </si>
  <si>
    <t>Projekcija proračuna
za 2026.</t>
  </si>
  <si>
    <t>Projekcija proračuna
za 2027.</t>
  </si>
  <si>
    <t>7 PRIHODI OD PRODAJE NEFINANCIJSKE IMOVINE</t>
  </si>
  <si>
    <t>3 RASHODI  POSLOVANJA</t>
  </si>
  <si>
    <t>RAZLIKA - VIŠAK / MANJAK</t>
  </si>
  <si>
    <t>B) SAŽETAK RAČUNA FINANCIRANJA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</si>
  <si>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</si>
  <si>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</si>
  <si>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</si>
  <si>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</si>
  <si>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</si>
  <si>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</si>
  <si>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</si>
  <si>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</si>
  <si>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</si>
  <si>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</si>
  <si>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</si>
  <si>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</si>
  <si>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</si>
  <si>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</si>
  <si>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</si>
  <si>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Izvršenje 2023</t>
  </si>
  <si>
    <t>Pomoći iz inozemstva (darovnice) i od subjekata unutar opće države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</si>
  <si>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</si>
  <si>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</si>
  <si>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</si>
  <si>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nefinancijske imovine</t>
  </si>
  <si>
    <t>Prihodi od prodaje neproizvedene dugotrajne imovine</t>
  </si>
  <si>
    <t>Prihodi od prodaje proizvedene dugotrajne imovine</t>
  </si>
  <si>
    <t>RASHODI POSLOVANJA PREMA EKONOMSKOJ KLASIFIKACIJI</t>
  </si>
  <si>
    <t>Naziv rashoda</t>
  </si>
  <si>
    <t>Subvencije</t>
  </si>
  <si>
    <t>Pomoći dane u inozemstvo i unutar općeg proračuna</t>
  </si>
  <si>
    <t>Naknade građanima i kućanstvima na temelju osiguranja i druge naknade</t>
  </si>
  <si>
    <t>Rashodi za nabavu neproizvedene dugotrajne imovine</t>
  </si>
  <si>
    <t>PRIHODI POSLOVANJA PREMA IZVORIMA FINANCIRANJA</t>
  </si>
  <si>
    <t>1 Opći prihodi i primici</t>
  </si>
  <si>
    <t xml:space="preserve">   11 Opći prihodi i primici</t>
  </si>
  <si>
    <t>8 Namjenski primici</t>
  </si>
  <si>
    <t>81 Namjeski primici od zaduženja</t>
  </si>
  <si>
    <t>RASHODI POSLOVANJA PREMA IZVORIMA FINANCIRANJA</t>
  </si>
  <si>
    <t>Opskrba vodom</t>
  </si>
  <si>
    <t>PRORAČUN OPĆINE PRGOMET ZA 2025. I PROJEKCIJA ZA 2026. I 2027. GODINU</t>
  </si>
  <si>
    <t>5 Pomoći</t>
  </si>
  <si>
    <t>4 Prihodi za posebne namjene</t>
  </si>
  <si>
    <t>40 Prihodi za posebne namjene</t>
  </si>
  <si>
    <t>41 Komunalna djelatnost</t>
  </si>
  <si>
    <t xml:space="preserve">  50 Pomoći</t>
  </si>
  <si>
    <t xml:space="preserve">  51 Pomoći</t>
  </si>
  <si>
    <t xml:space="preserve">   51 Pomoći</t>
  </si>
  <si>
    <t>6 Donacije</t>
  </si>
  <si>
    <t xml:space="preserve">   61 Namjenske donacije</t>
  </si>
  <si>
    <t>Rashodi za dodatna ulaganja na neproizvedenu dugotrajnu imovinu</t>
  </si>
  <si>
    <t>431 Prihodi za posebne namjene</t>
  </si>
  <si>
    <t>432 Komunalna djelatnost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</si>
  <si>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</si>
  <si>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</si>
  <si>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</si>
  <si>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</si>
  <si>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</si>
  <si>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</si>
  <si>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</si>
  <si>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</si>
  <si>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</si>
  <si>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</si>
  <si>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 81 Namjenski primici od zaduživanja</t>
  </si>
  <si>
    <t>…</t>
  </si>
  <si>
    <t xml:space="preserve">  11 Opći prihodi i primici</t>
  </si>
  <si>
    <t>PRORAČUN JEDINICE OPĆINE PRGOMET ZA 2025. I PROJEKCIJA ZA 2026. I 2027. GODINU</t>
  </si>
  <si>
    <t>Promijena</t>
  </si>
  <si>
    <t>Rebalans</t>
  </si>
  <si>
    <t xml:space="preserve">PRIJEDLOG REBALANSA PRORAČUN OPĆINE PRGOMET ZA 2025. </t>
  </si>
  <si>
    <t xml:space="preserve">PRIEDLOG REBALANSA PRORAČUN OPĆINE PRGOMET ZA 2025. </t>
  </si>
  <si>
    <t>Pregled proračuna po funkcijskoj klasifikaciji - prijedlog rebalansa</t>
  </si>
  <si>
    <t>Za razdoblje od 01.01.2025 do 31.12.2025</t>
  </si>
  <si>
    <t>Funkcijska
klasifikacija</t>
  </si>
  <si>
    <t>Ostvareno</t>
  </si>
  <si>
    <t>Planirano
2025.</t>
  </si>
  <si>
    <t>Povećanje/
smanjenje</t>
  </si>
  <si>
    <t>Novi plan
2025.</t>
  </si>
  <si>
    <t>Indeks</t>
  </si>
  <si>
    <t>01, Opće javne usluge</t>
  </si>
  <si>
    <t>011, Izvršna i zakonodavna tijela, financijski i fiskalni poslovi, vanjsk</t>
  </si>
  <si>
    <t>0111, Izvršna i zakonodavna tijela</t>
  </si>
  <si>
    <t>013, Opće usluge</t>
  </si>
  <si>
    <t>03, Javni red i sigurnost</t>
  </si>
  <si>
    <t>032, Usluge protupožarne zaštite</t>
  </si>
  <si>
    <t>0320, Usluge protupožarne zaštite</t>
  </si>
  <si>
    <t>036, Rashodi za javni red i sigurnost</t>
  </si>
  <si>
    <t>0360, Rashodi za javni red i sigurnost koji nisu drugdje svrstani</t>
  </si>
  <si>
    <t>04, Ekonomski poslovi</t>
  </si>
  <si>
    <t>041, Opći ekonomski, trgovački i poslovi vezani uz rad</t>
  </si>
  <si>
    <t>045, Promet</t>
  </si>
  <si>
    <t>0451, Cestovni promet</t>
  </si>
  <si>
    <t>047, Ostale industrije</t>
  </si>
  <si>
    <t>0474, Višenamjenski razvojni projekti</t>
  </si>
  <si>
    <t>048, Istraživanje i razvoj: Ekonomski poslovi</t>
  </si>
  <si>
    <t>0481, Istraživanje i razvoj: Opći ekonomski, trgovački i poslovi veza</t>
  </si>
  <si>
    <t>049, Ekon.poslovi koji nisu dr.svrstani</t>
  </si>
  <si>
    <t>0490, Ekonomski poslovi koji nisu drugdje svrstani</t>
  </si>
  <si>
    <t>05, Zaštita okoliša</t>
  </si>
  <si>
    <t>051, Gospodarenje otpadom</t>
  </si>
  <si>
    <t>0510, Gospodarenje otpadom</t>
  </si>
  <si>
    <t>052, Gospodarenje otpadnim vodama</t>
  </si>
  <si>
    <t>0520, Gospodarenje otpadnim vodama</t>
  </si>
  <si>
    <t>054, Zaštita bioraznolikosti i krajolika</t>
  </si>
  <si>
    <t>0540, Zaštita bioraznolikosti i krajolika</t>
  </si>
  <si>
    <t>056, Posl.i usl.zaštite okoliša</t>
  </si>
  <si>
    <t>0560, Posl. i usl. zaštite okoliša</t>
  </si>
  <si>
    <t>06, USLUGE UNAPREĐ. STANOVANJA I ZAJEDNICE</t>
  </si>
  <si>
    <t>062, Razvoj zajednice</t>
  </si>
  <si>
    <t>0620, Razvoj zajednice</t>
  </si>
  <si>
    <t>063, Opskrba vodom</t>
  </si>
  <si>
    <t>0630, Opskrba vodom</t>
  </si>
  <si>
    <t>064, Ulična rasvjeta</t>
  </si>
  <si>
    <t>0640, Ulična rasvjeta</t>
  </si>
  <si>
    <t>066, Rashodi vezani uz stanovanje i kom. pogodnosti koji nisu drug</t>
  </si>
  <si>
    <t>0660, Rash. vezani za stanov. i kom. pogodnosti</t>
  </si>
  <si>
    <t>07, Zdravstvo</t>
  </si>
  <si>
    <t>076, Posl.i usl.zdravstva-nisu drugdje</t>
  </si>
  <si>
    <t>08, REKREACIJA, KULTURA I RELIGIJA</t>
  </si>
  <si>
    <t>081, Službe rekreacije i športa</t>
  </si>
  <si>
    <t>082, Službe kulture</t>
  </si>
  <si>
    <t>084, Religijske i druge službe zajednice</t>
  </si>
  <si>
    <t>09, Obrazovanje</t>
  </si>
  <si>
    <t>091, Predškolsko i osnovno obrazovanje</t>
  </si>
  <si>
    <t>10, Socijalna zaštita</t>
  </si>
  <si>
    <t>104, Obitelj i djeca</t>
  </si>
  <si>
    <t>1040, Obitelj i djeca</t>
  </si>
  <si>
    <t>105, Nezaposlenost</t>
  </si>
  <si>
    <t>106, Stanovanje</t>
  </si>
  <si>
    <t>Sveukupno:</t>
  </si>
  <si>
    <t>Rashodi/izdaci po proračunskim klasifikacijama za 2025.god.raspoređuju se: - prijedlog rebalansa</t>
  </si>
  <si>
    <t>Pozicija</t>
  </si>
  <si>
    <t xml:space="preserve">Ostvareno </t>
  </si>
  <si>
    <t>Planirano 
2025.</t>
  </si>
  <si>
    <t>Novi plan 
2025.</t>
  </si>
  <si>
    <t>Razdjel: 001 JEDINSTVENI UPRAVNI ODJEL</t>
  </si>
  <si>
    <t>Glava: 01 JEDINSTVENI UPRAVNI ODJEL</t>
  </si>
  <si>
    <t>1,Opći prihodi i primici
11,Opći prihodi i primici
23,Doprinosi za zapošljavanje
431,Prihodi za posebne namjene
432,Komunalna djelatnost
5,Pomoći
52,Ostale pomoći
610,Namjenske donacije</t>
  </si>
  <si>
    <t>13.749,08
127.665,02
0,00
12.746,47
11.250,73
124.044,70
275.532,69
0,00</t>
  </si>
  <si>
    <t>23.900,00
113.550,00
0,00
66.500,00
60.000,00
471.500,00
792.600,00
10.000,00</t>
  </si>
  <si>
    <t>0,00
0,00
0,00
0,00
0,00
0,00
0,00
0,00</t>
  </si>
  <si>
    <t>57,53
112,43
0,00
19,17
18,75
26,31
34,76
0,00</t>
  </si>
  <si>
    <t>Program: 2006 VODOOPSKRBA I ODVODNJA</t>
  </si>
  <si>
    <t>Kapitalni projekt: K200603 ODVODNJA TROLOKVE</t>
  </si>
  <si>
    <t>Izvor financiranja: 52 Ostale pomoći</t>
  </si>
  <si>
    <t>42141</t>
  </si>
  <si>
    <t>Plinovod, vodovod, kanalizacija</t>
  </si>
  <si>
    <t>Kapitalni projekt: K200602 VODOOPSKRBA</t>
  </si>
  <si>
    <t>Kapitalni projekt: K200601 VODOVOD (DRAŽIĆI I JURIĆI)</t>
  </si>
  <si>
    <t>Aktivnost: A200601 OPSKRBA VODOM</t>
  </si>
  <si>
    <t>Izvor financiranja: 432 Komunalna djelatnost</t>
  </si>
  <si>
    <t>32341</t>
  </si>
  <si>
    <t>Program: 2005 PROSTORNO UREĐENJE I UNAPRIJEĐENJE STANOVANJA</t>
  </si>
  <si>
    <t>Kapitalni projekt: K200504 IZRADA-STRATEŠKA PROCJENA</t>
  </si>
  <si>
    <t>Kapitalni projekt: K200503 IZRADA PLANA RASVJETE I REKONSTRUKCIJA RASVJETE</t>
  </si>
  <si>
    <t>Kapitalni projekt: K200502 IZRADA PROSTORNIH PLANOVA GOSPODARSKE ZONE</t>
  </si>
  <si>
    <t>Kapitalni projekt: K200501 IZRADA PROSTORNIH PLANOVA - E PLANOVI</t>
  </si>
  <si>
    <t>42637</t>
  </si>
  <si>
    <t>Dokumenti prostornog uređenja (prostorni planovi i ostalo)</t>
  </si>
  <si>
    <t>Aktivnost: A200501 ODRŽAVANJE JAVNE RASVJETE</t>
  </si>
  <si>
    <t>32231</t>
  </si>
  <si>
    <t>Električna energija</t>
  </si>
  <si>
    <t>Izvor financiranja: 5 Pomoći</t>
  </si>
  <si>
    <t>32322</t>
  </si>
  <si>
    <t>Usluge tekućeg i investicijskog održavanja postrojenja i oprem</t>
  </si>
  <si>
    <t>Program: 2004 ZAŠTITA I SPAŠAVANJE</t>
  </si>
  <si>
    <t>Kapitalni projekt: K200402 PROCJENA I PLAN ZAŠTITE OD POŽARA</t>
  </si>
  <si>
    <t>Kapitalni projekt: K200401 VATROGASNI DOM - DOKUMENTACIJA</t>
  </si>
  <si>
    <t>32379</t>
  </si>
  <si>
    <t>Ostale intelektualne usluge</t>
  </si>
  <si>
    <t>Aktivnost: A200405 ČIŠĆENJE I PRIPREMANJE TERENA ZA VATROGASNI DOM</t>
  </si>
  <si>
    <t>32329</t>
  </si>
  <si>
    <t>Ostale usluge tekućeg i investicijskog održavanja</t>
  </si>
  <si>
    <t>Aktivnost: A200403 ELEMENTARNE KATASTROFE (CIVILNA ZAŠTITA)</t>
  </si>
  <si>
    <t>Aktivnost: A200402 USLUGE PROTUPOŽARNE ZAŠTITE</t>
  </si>
  <si>
    <t>38114</t>
  </si>
  <si>
    <t>Tekuće donacije udrugama i političkim strankama</t>
  </si>
  <si>
    <t>Aktivnost: A200401 TEKUĆE DONACIJE HGSS</t>
  </si>
  <si>
    <t>Izvor financiranja: 1 Opći prihodi i primici</t>
  </si>
  <si>
    <t>38119</t>
  </si>
  <si>
    <t>Ostale tekuće donacije</t>
  </si>
  <si>
    <t>Program: 2003 ZAŠTITA OKOLIŠA I ŽIVOTNE SREDINE</t>
  </si>
  <si>
    <t>Aktivnost: A200307 ČIŠĆENJE DIVLJIH DEPONIJA-ZEMLJANO KAMENI</t>
  </si>
  <si>
    <t>Aktivnost: A200306 HIGIJENIČARSKA SLUŽBA I ZBRINJAVANJE ŽIVOTINJA</t>
  </si>
  <si>
    <t>32349</t>
  </si>
  <si>
    <t>Ostale komunalne usluge</t>
  </si>
  <si>
    <t>Aktivnost: A200305 MJERE JAVNOZDRAVSTVENE ZAŠTITE - PRSKANJE KOMARACA</t>
  </si>
  <si>
    <t>32369</t>
  </si>
  <si>
    <t>Ostale zdravstvene i veterinarske usluge</t>
  </si>
  <si>
    <t>Aktivnost: A200304 ČIŠĆENJE DIVLJIH DEPONIJA-GLOMAZNI</t>
  </si>
  <si>
    <t>Aktivnost: A200303 NABAVKA KANTI ZA SMEĆE</t>
  </si>
  <si>
    <t>Aktivnost: A200302 SANACIJA ZELENIH I JAVNIH POVRŠINA</t>
  </si>
  <si>
    <t>Izvor financiranja: 431 Prihodi za posebne namjene</t>
  </si>
  <si>
    <t>Aktivnost: A200301 IZNOŠENJE I ODVOZ SMEĆA</t>
  </si>
  <si>
    <t>32342</t>
  </si>
  <si>
    <t>Iznošenje i odvoz smeća</t>
  </si>
  <si>
    <t>Program: 2002 GROBLJA I MRTVAČNICE</t>
  </si>
  <si>
    <t>Kapitalni projekt: K200202 DODATNA ULAGANJA U MRTVAČNICE</t>
  </si>
  <si>
    <t>Kapitalni projekt: K200201 PROŠIRENJA GROBLJA U OPĆINI</t>
  </si>
  <si>
    <t>Aktivnost: A200202 ODRŽAVANJE GROBLJA</t>
  </si>
  <si>
    <t>Program: 2001 PROMETNA INFRASTRUKTURA</t>
  </si>
  <si>
    <t>Kapitalni projekt: K200101 NERAZVRSTANA CESTA DRAŽIĆI RADNIĆI SANACIJA, IZGRA</t>
  </si>
  <si>
    <t>Aktivnost: A200105 UREĐENJE NOGOSTUPA</t>
  </si>
  <si>
    <t>Aktivnost: A200104 ODRŽAVANJE I SANACIJA NERAZVRSTANE CESTE - SKELINI</t>
  </si>
  <si>
    <t>32321</t>
  </si>
  <si>
    <t>Usluge tekućeg i investicijskog održavanja građevinskih obje</t>
  </si>
  <si>
    <t>Aktivnost: A200103 UREĐENJE PRISTUPNIH PUTEVA I PARKINGA</t>
  </si>
  <si>
    <t>Aktivnost: A200102 ODRŽAVANJE I SANACIJA POLJSKIH PUTEVA</t>
  </si>
  <si>
    <t>Aktivnost: A200101 ODRŽAVANJE I SANACIJA NERAZVRSTANIH CESTA</t>
  </si>
  <si>
    <t>Program: 1014 AKTIVNE MJERE ZAPOŠLJAVANJA</t>
  </si>
  <si>
    <t>Aktivnost: A100026 ZAŽELI</t>
  </si>
  <si>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</si>
  <si>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</si>
  <si>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</si>
  <si>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</si>
  <si>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</si>
  <si>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</si>
  <si>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Program: 1013 RADNA ZONA LABIN</t>
  </si>
  <si>
    <t>Kapitalni projekt: K100025 ULAGANJE U RADNU ZONU LABIN</t>
  </si>
  <si>
    <t>Program: 1012 TEKUĆE DONACIJE - ZAVOD ZA JAVNO ZDRAVSTVO</t>
  </si>
  <si>
    <t>Aktivnost: A120001 TEKUĆE DONACIJE CRVENI KRIŽ</t>
  </si>
  <si>
    <t>Rashodi za donacije, kazne, naknade šteta i kapitalne pomoć</t>
  </si>
  <si>
    <t>Aktivnost: A100024 TEKUĆE DONACIJE ZAVOD ZA JAVNO ZDRAVSTVO</t>
  </si>
  <si>
    <t>Program: 1005 JAVNE POTREBE U KULTURI</t>
  </si>
  <si>
    <t>Aktivnost: A100017 VJERSKE ZAJEDNICE</t>
  </si>
  <si>
    <t>Aktivnost: A100016 JAVNE POTREBE U KULTURI</t>
  </si>
  <si>
    <t>Program: 1004 JAVNE POTREBE U SOCIJALNOJ SKRBI</t>
  </si>
  <si>
    <t>Aktivnost: A100016 STAMBENO ZBRINJAVANJE MLADIH</t>
  </si>
  <si>
    <t>Naknade građanima i kućanstvima na temelju osiguranja i dru</t>
  </si>
  <si>
    <t>Aktivnost: A100015 PRIJEVOZ PUTNIKA I ĐAKA</t>
  </si>
  <si>
    <t>Aktivnost: A100014 NAKNADE GRAĐANIMA I KUĆANSTVIMA</t>
  </si>
  <si>
    <t>37212</t>
  </si>
  <si>
    <t>Pomoć obiteljima i kućanstvima</t>
  </si>
  <si>
    <t>37217</t>
  </si>
  <si>
    <t>Porodiljne naknade i oprema za novorođenčad</t>
  </si>
  <si>
    <t>37219</t>
  </si>
  <si>
    <t>Ostale naknade iz proračuna u novcu</t>
  </si>
  <si>
    <t>37229</t>
  </si>
  <si>
    <t>Ostale naknade iz proračuna u naravi</t>
  </si>
  <si>
    <t>Program: 1003 JAVNE POTREBE U SPORTU</t>
  </si>
  <si>
    <t>Aktivnost: A100013 JAVNE POTREBE U SPORTU</t>
  </si>
  <si>
    <t>38115</t>
  </si>
  <si>
    <t>Tekuće donacije sportskim društvima</t>
  </si>
  <si>
    <t>Program: 1002 IZGRADNJA KOMUNALNE INFRASTRUKTURE</t>
  </si>
  <si>
    <t>Kapitalni projekt: K100201 UREĐENJE TRGOVA</t>
  </si>
  <si>
    <t>Kapitalni projekt: K100010 VIDIKOVCI, ŠETNICE I IZLETIŠTA</t>
  </si>
  <si>
    <t>Program: 1001 ODRŽAVANJE KOMUNALNE INFRASTRUKTURE</t>
  </si>
  <si>
    <t>Aktivnost: A101005 SANACIJA TRGOVA U NASELJIMA</t>
  </si>
  <si>
    <t>Aktivnost: A101004 SANACIJA STARIH BUNARA I LOKVI</t>
  </si>
  <si>
    <t>Aktivnost: A101003 GEODETSKO KATASTARSKE USLUGE</t>
  </si>
  <si>
    <t>32375</t>
  </si>
  <si>
    <t>Geodetsko-katastarske usluge</t>
  </si>
  <si>
    <t>Aktivnost: A101002 PROSTORI I DOMOVI M.O.</t>
  </si>
  <si>
    <t>Aktivnost: A101001 SANACIJA MALONOGOMETNIH IGRALIŠTA I UREĐENJE OKOLIŠA TR</t>
  </si>
  <si>
    <t>Aktivnost: A100009 ODRŽAVANJE GROBLJA I JAVNIH POVRŠINA</t>
  </si>
  <si>
    <t>Aktivnost: A100007 ODRŽAVANJE GRAĐEVINSKIH OBJEKATA I AUTOBUSNIH STANICA</t>
  </si>
  <si>
    <t>32951</t>
  </si>
  <si>
    <t>Upravne i administrativne pristojbe</t>
  </si>
  <si>
    <t>32241</t>
  </si>
  <si>
    <t>Materijal i dijelovi za tekuće i investicijsko održavanje građevi</t>
  </si>
  <si>
    <t>Aktivnost: A100006 ODRŽAVANJE CESTE</t>
  </si>
  <si>
    <t>Program: 1000 JAVNA UPRAVA I ADMINISTRACIJA</t>
  </si>
  <si>
    <t>Tekući projekt: T100001 LOKALNI IZBORI</t>
  </si>
  <si>
    <t>32399</t>
  </si>
  <si>
    <t>Ostale nespomenute usluge</t>
  </si>
  <si>
    <t>32911</t>
  </si>
  <si>
    <t>Naknade za rad članovima predstavničkih i izvršnih tijela i up</t>
  </si>
  <si>
    <t>32391</t>
  </si>
  <si>
    <t>Grafičke i tiskarske usluge, usluge kopiranja i uvezivanja i slič</t>
  </si>
  <si>
    <t>Kapitalni projekt: K100004 ULAGANJA U OPREMU I RAČUNALNE PROGRAME</t>
  </si>
  <si>
    <t>32389</t>
  </si>
  <si>
    <t>Ostale računalne usluge</t>
  </si>
  <si>
    <t>42211</t>
  </si>
  <si>
    <t>Računala i računalna oprema</t>
  </si>
  <si>
    <t>42212</t>
  </si>
  <si>
    <t>Uredski namještaj</t>
  </si>
  <si>
    <t>Aktivnost: A100003 PREDSTAVNIČKA TIJELA</t>
  </si>
  <si>
    <t>Aktivnost: A100002 TROŠKOVI PROTOKOLA</t>
  </si>
  <si>
    <t>32931</t>
  </si>
  <si>
    <t>Reprezentacija</t>
  </si>
  <si>
    <t>32999</t>
  </si>
  <si>
    <t>Ostali nespomenuti rashodi poslovanja</t>
  </si>
  <si>
    <t>Aktivnost: A100001 ADMINISTRATIVNI I STRUČNI POSLOVI OPĆINE</t>
  </si>
  <si>
    <t>Izvor financiranja: 11 Opći prihodi i primici</t>
  </si>
  <si>
    <t>31212</t>
  </si>
  <si>
    <t>Nagrade</t>
  </si>
  <si>
    <t>31214</t>
  </si>
  <si>
    <t>Otpremnine</t>
  </si>
  <si>
    <t>31216</t>
  </si>
  <si>
    <t>Regres za godišnji odmor</t>
  </si>
  <si>
    <t>31219</t>
  </si>
  <si>
    <t>Ostali nenavedeni rashodi za zaposlene</t>
  </si>
  <si>
    <t>32339</t>
  </si>
  <si>
    <t>Ostale usluge promidžbe i informiranja</t>
  </si>
  <si>
    <t>34311</t>
  </si>
  <si>
    <t>Usluge banaka</t>
  </si>
  <si>
    <t>41</t>
  </si>
  <si>
    <t>41231</t>
  </si>
  <si>
    <t>Licence</t>
  </si>
  <si>
    <t>32219</t>
  </si>
  <si>
    <t>Ostali materijal za potrebe redovnog poslovanja</t>
  </si>
  <si>
    <t>32211</t>
  </si>
  <si>
    <t>Uredski materijal</t>
  </si>
  <si>
    <t>32251</t>
  </si>
  <si>
    <t>Sitni inventar</t>
  </si>
  <si>
    <t>32311</t>
  </si>
  <si>
    <t>Usluge telefona, telefaksa</t>
  </si>
  <si>
    <t>32313</t>
  </si>
  <si>
    <t>Poštarina (pisma, tiskanice i sl.)</t>
  </si>
  <si>
    <t>Izvor financiranja: 610 Namjenske donacije</t>
  </si>
</sst>
</file>

<file path=xl/styles.xml><?xml version="1.0" encoding="utf-8"?>
<styleSheet xmlns="http://schemas.openxmlformats.org/spreadsheetml/2006/main">
  <numFmts count="2">
    <numFmt numFmtId="164" formatCode="#,##0.00\ [$€-1]"/>
    <numFmt numFmtId="165" formatCode="#,##0\ [$€-1]"/>
  </numFmts>
  <fonts count="57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u/>
      <sz val="10"/>
      <color indexed="12"/>
      <name val="Arial"/>
      <family val="2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i/>
      <sz val="10"/>
      <name val="Arial"/>
      <family val="2"/>
      <charset val="238"/>
    </font>
    <font>
      <sz val="10"/>
      <color indexed="8"/>
      <name val="ARIAL"/>
      <charset val="1"/>
    </font>
    <font>
      <b/>
      <sz val="11"/>
      <color indexed="8"/>
      <name val="ARIAL"/>
      <charset val="1"/>
    </font>
    <font>
      <b/>
      <sz val="10"/>
      <color indexed="8"/>
      <name val="Arial"/>
      <charset val="1"/>
    </font>
    <font>
      <b/>
      <sz val="7"/>
      <color indexed="8"/>
      <name val="Arial"/>
      <charset val="1"/>
    </font>
    <font>
      <b/>
      <sz val="8"/>
      <color indexed="10"/>
      <name val="ARIAL"/>
      <charset val="1"/>
    </font>
    <font>
      <i/>
      <sz val="8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sz val="9"/>
      <color indexed="8"/>
      <name val="ARIAL"/>
      <charset val="1"/>
    </font>
    <font>
      <sz val="11"/>
      <color theme="1"/>
      <name val="Aptos Narrow"/>
      <family val="2"/>
      <charset val="238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  <charset val="238"/>
    </font>
    <font>
      <sz val="10"/>
      <color theme="1"/>
      <name val="Arial"/>
      <family val="2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9"/>
      <color theme="1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5"/>
        <bgColor indexed="2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44"/>
      </patternFill>
    </fill>
    <fill>
      <patternFill patternType="lightUp">
        <fgColor indexed="22"/>
        <bgColor indexed="35"/>
      </patternFill>
    </fill>
    <fill>
      <patternFill patternType="solid">
        <fgColor indexed="27"/>
        <bgColor indexed="42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19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8">
    <xf numFmtId="0" fontId="0" fillId="0" borderId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0">
      <alignment vertical="top"/>
      <protection locked="0"/>
    </xf>
    <xf numFmtId="0" fontId="48" fillId="0" borderId="0"/>
    <xf numFmtId="0" fontId="7" fillId="6" borderId="4">
      <alignment horizontal="center" vertical="top" wrapText="1"/>
    </xf>
    <xf numFmtId="0" fontId="17" fillId="7" borderId="0" applyNumberFormat="0" applyBorder="0" applyAlignment="0" applyProtection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19" fillId="0" borderId="0"/>
    <xf numFmtId="0" fontId="1" fillId="0" borderId="0">
      <alignment vertical="top"/>
    </xf>
    <xf numFmtId="0" fontId="38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7" borderId="5" applyNumberFormat="0" applyProtection="0">
      <alignment vertical="center"/>
    </xf>
    <xf numFmtId="4" fontId="21" fillId="8" borderId="3" applyNumberFormat="0" applyProtection="0">
      <alignment vertical="center"/>
    </xf>
    <xf numFmtId="0" fontId="2" fillId="7" borderId="5" applyNumberFormat="0" applyProtection="0">
      <alignment vertical="center"/>
    </xf>
    <xf numFmtId="0" fontId="2" fillId="7" borderId="5" applyNumberFormat="0" applyProtection="0">
      <alignment vertical="center"/>
    </xf>
    <xf numFmtId="0" fontId="2" fillId="7" borderId="5" applyNumberFormat="0" applyProtection="0">
      <alignment vertical="center"/>
    </xf>
    <xf numFmtId="0" fontId="2" fillId="7" borderId="5" applyNumberFormat="0" applyProtection="0">
      <alignment vertical="center"/>
    </xf>
    <xf numFmtId="0" fontId="2" fillId="7" borderId="5" applyNumberFormat="0" applyProtection="0">
      <alignment vertical="center"/>
    </xf>
    <xf numFmtId="0" fontId="2" fillId="7" borderId="5" applyNumberFormat="0" applyProtection="0">
      <alignment vertical="center"/>
    </xf>
    <xf numFmtId="0" fontId="2" fillId="7" borderId="5" applyNumberFormat="0" applyProtection="0">
      <alignment vertical="center"/>
    </xf>
    <xf numFmtId="0" fontId="2" fillId="7" borderId="5" applyNumberFormat="0" applyProtection="0">
      <alignment vertical="center"/>
    </xf>
    <xf numFmtId="4" fontId="21" fillId="8" borderId="3" applyNumberFormat="0" applyProtection="0">
      <alignment vertical="center"/>
    </xf>
    <xf numFmtId="0" fontId="22" fillId="7" borderId="5" applyNumberFormat="0" applyProtection="0">
      <alignment vertical="center"/>
    </xf>
    <xf numFmtId="4" fontId="23" fillId="8" borderId="3" applyNumberFormat="0" applyProtection="0">
      <alignment vertical="center"/>
    </xf>
    <xf numFmtId="0" fontId="22" fillId="7" borderId="5" applyNumberFormat="0" applyProtection="0">
      <alignment vertical="center"/>
    </xf>
    <xf numFmtId="0" fontId="22" fillId="7" borderId="5" applyNumberFormat="0" applyProtection="0">
      <alignment vertical="center"/>
    </xf>
    <xf numFmtId="0" fontId="22" fillId="7" borderId="5" applyNumberFormat="0" applyProtection="0">
      <alignment vertical="center"/>
    </xf>
    <xf numFmtId="0" fontId="22" fillId="7" borderId="5" applyNumberFormat="0" applyProtection="0">
      <alignment vertical="center"/>
    </xf>
    <xf numFmtId="0" fontId="22" fillId="7" borderId="5" applyNumberFormat="0" applyProtection="0">
      <alignment vertical="center"/>
    </xf>
    <xf numFmtId="0" fontId="22" fillId="7" borderId="5" applyNumberFormat="0" applyProtection="0">
      <alignment vertical="center"/>
    </xf>
    <xf numFmtId="0" fontId="22" fillId="7" borderId="5" applyNumberFormat="0" applyProtection="0">
      <alignment vertical="center"/>
    </xf>
    <xf numFmtId="0" fontId="22" fillId="7" borderId="5" applyNumberFormat="0" applyProtection="0">
      <alignment vertical="center"/>
    </xf>
    <xf numFmtId="4" fontId="23" fillId="8" borderId="3" applyNumberFormat="0" applyProtection="0">
      <alignment vertical="center"/>
    </xf>
    <xf numFmtId="0" fontId="2" fillId="7" borderId="5" applyNumberFormat="0" applyProtection="0">
      <alignment horizontal="left" vertical="center" indent="1"/>
    </xf>
    <xf numFmtId="4" fontId="21" fillId="8" borderId="3" applyNumberFormat="0" applyProtection="0">
      <alignment horizontal="left" vertical="center" indent="1"/>
    </xf>
    <xf numFmtId="0" fontId="2" fillId="7" borderId="5" applyNumberFormat="0" applyProtection="0">
      <alignment horizontal="left" vertical="center" indent="1"/>
    </xf>
    <xf numFmtId="0" fontId="2" fillId="7" borderId="5" applyNumberFormat="0" applyProtection="0">
      <alignment horizontal="left" vertical="center" indent="1"/>
    </xf>
    <xf numFmtId="0" fontId="2" fillId="7" borderId="5" applyNumberFormat="0" applyProtection="0">
      <alignment horizontal="left" vertical="center" indent="1"/>
    </xf>
    <xf numFmtId="0" fontId="2" fillId="7" borderId="5" applyNumberFormat="0" applyProtection="0">
      <alignment horizontal="left" vertical="center" indent="1"/>
    </xf>
    <xf numFmtId="0" fontId="2" fillId="7" borderId="5" applyNumberFormat="0" applyProtection="0">
      <alignment horizontal="left" vertical="center" indent="1"/>
    </xf>
    <xf numFmtId="0" fontId="2" fillId="7" borderId="5" applyNumberFormat="0" applyProtection="0">
      <alignment horizontal="left" vertical="center" indent="1"/>
    </xf>
    <xf numFmtId="0" fontId="2" fillId="7" borderId="5" applyNumberFormat="0" applyProtection="0">
      <alignment horizontal="left" vertical="center" indent="1"/>
    </xf>
    <xf numFmtId="0" fontId="2" fillId="7" borderId="5" applyNumberFormat="0" applyProtection="0">
      <alignment horizontal="left" vertical="center" indent="1"/>
    </xf>
    <xf numFmtId="4" fontId="21" fillId="8" borderId="3" applyNumberFormat="0" applyProtection="0">
      <alignment horizontal="left" vertical="center" indent="1"/>
    </xf>
    <xf numFmtId="0" fontId="2" fillId="7" borderId="5" applyNumberFormat="0" applyProtection="0">
      <alignment horizontal="left" vertical="top" indent="1"/>
    </xf>
    <xf numFmtId="4" fontId="21" fillId="8" borderId="3" applyNumberFormat="0" applyProtection="0">
      <alignment horizontal="left" vertical="center" indent="1"/>
    </xf>
    <xf numFmtId="0" fontId="2" fillId="7" borderId="5" applyNumberFormat="0" applyProtection="0">
      <alignment horizontal="left" vertical="top" indent="1"/>
    </xf>
    <xf numFmtId="0" fontId="2" fillId="7" borderId="5" applyNumberFormat="0" applyProtection="0">
      <alignment horizontal="left" vertical="top" indent="1"/>
    </xf>
    <xf numFmtId="0" fontId="2" fillId="7" borderId="5" applyNumberFormat="0" applyProtection="0">
      <alignment horizontal="left" vertical="top" indent="1"/>
    </xf>
    <xf numFmtId="0" fontId="2" fillId="7" borderId="5" applyNumberFormat="0" applyProtection="0">
      <alignment horizontal="left" vertical="top" indent="1"/>
    </xf>
    <xf numFmtId="0" fontId="2" fillId="7" borderId="5" applyNumberFormat="0" applyProtection="0">
      <alignment horizontal="left" vertical="top" indent="1"/>
    </xf>
    <xf numFmtId="0" fontId="2" fillId="7" borderId="5" applyNumberFormat="0" applyProtection="0">
      <alignment horizontal="left" vertical="top" indent="1"/>
    </xf>
    <xf numFmtId="0" fontId="2" fillId="7" borderId="5" applyNumberFormat="0" applyProtection="0">
      <alignment horizontal="left" vertical="top" indent="1"/>
    </xf>
    <xf numFmtId="0" fontId="2" fillId="7" borderId="5" applyNumberFormat="0" applyProtection="0">
      <alignment horizontal="left" vertical="top" indent="1"/>
    </xf>
    <xf numFmtId="4" fontId="21" fillId="8" borderId="3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7" fillId="2" borderId="3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2" fillId="9" borderId="0" applyNumberFormat="0" applyProtection="0">
      <alignment horizontal="left" vertical="center" indent="1"/>
    </xf>
    <xf numFmtId="0" fontId="7" fillId="2" borderId="3" applyNumberFormat="0" applyProtection="0">
      <alignment horizontal="left" vertical="center" indent="1"/>
    </xf>
    <xf numFmtId="0" fontId="1" fillId="4" borderId="5" applyNumberFormat="0" applyProtection="0">
      <alignment horizontal="right" vertical="center"/>
    </xf>
    <xf numFmtId="4" fontId="21" fillId="10" borderId="3" applyNumberFormat="0" applyProtection="0">
      <alignment horizontal="right" vertical="center"/>
    </xf>
    <xf numFmtId="0" fontId="1" fillId="4" borderId="5" applyNumberFormat="0" applyProtection="0">
      <alignment horizontal="right" vertical="center"/>
    </xf>
    <xf numFmtId="0" fontId="1" fillId="4" borderId="5" applyNumberFormat="0" applyProtection="0">
      <alignment horizontal="right" vertical="center"/>
    </xf>
    <xf numFmtId="0" fontId="1" fillId="4" borderId="5" applyNumberFormat="0" applyProtection="0">
      <alignment horizontal="right" vertical="center"/>
    </xf>
    <xf numFmtId="0" fontId="1" fillId="4" borderId="5" applyNumberFormat="0" applyProtection="0">
      <alignment horizontal="right" vertical="center"/>
    </xf>
    <xf numFmtId="0" fontId="1" fillId="4" borderId="5" applyNumberFormat="0" applyProtection="0">
      <alignment horizontal="right" vertical="center"/>
    </xf>
    <xf numFmtId="0" fontId="1" fillId="4" borderId="5" applyNumberFormat="0" applyProtection="0">
      <alignment horizontal="right" vertical="center"/>
    </xf>
    <xf numFmtId="0" fontId="1" fillId="4" borderId="5" applyNumberFormat="0" applyProtection="0">
      <alignment horizontal="right" vertical="center"/>
    </xf>
    <xf numFmtId="0" fontId="1" fillId="4" borderId="5" applyNumberFormat="0" applyProtection="0">
      <alignment horizontal="right" vertical="center"/>
    </xf>
    <xf numFmtId="4" fontId="21" fillId="10" borderId="3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4" fontId="21" fillId="12" borderId="3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0" fontId="1" fillId="11" borderId="5" applyNumberFormat="0" applyProtection="0">
      <alignment horizontal="right" vertical="center"/>
    </xf>
    <xf numFmtId="4" fontId="21" fillId="12" borderId="3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4" fontId="21" fillId="14" borderId="3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0" fontId="1" fillId="13" borderId="5" applyNumberFormat="0" applyProtection="0">
      <alignment horizontal="right" vertical="center"/>
    </xf>
    <xf numFmtId="4" fontId="21" fillId="14" borderId="3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0" fontId="1" fillId="15" borderId="5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4" fontId="21" fillId="18" borderId="3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0" fontId="1" fillId="17" borderId="5" applyNumberFormat="0" applyProtection="0">
      <alignment horizontal="right" vertical="center"/>
    </xf>
    <xf numFmtId="4" fontId="21" fillId="18" borderId="3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4" fontId="21" fillId="20" borderId="3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0" fontId="1" fillId="19" borderId="5" applyNumberFormat="0" applyProtection="0">
      <alignment horizontal="right" vertical="center"/>
    </xf>
    <xf numFmtId="4" fontId="21" fillId="20" borderId="3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0" fontId="1" fillId="21" borderId="5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4" fontId="21" fillId="24" borderId="3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0" fontId="1" fillId="23" borderId="5" applyNumberFormat="0" applyProtection="0">
      <alignment horizontal="right" vertical="center"/>
    </xf>
    <xf numFmtId="4" fontId="21" fillId="24" borderId="3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0" fontId="1" fillId="25" borderId="5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0" fontId="2" fillId="27" borderId="6" applyNumberFormat="0" applyProtection="0">
      <alignment horizontal="left" vertical="center" indent="1"/>
    </xf>
    <xf numFmtId="4" fontId="24" fillId="28" borderId="3" applyNumberFormat="0" applyProtection="0">
      <alignment horizontal="left" vertical="center" indent="1"/>
    </xf>
    <xf numFmtId="0" fontId="2" fillId="27" borderId="6" applyNumberFormat="0" applyProtection="0">
      <alignment horizontal="left" vertical="center" indent="1"/>
    </xf>
    <xf numFmtId="0" fontId="2" fillId="27" borderId="6" applyNumberFormat="0" applyProtection="0">
      <alignment horizontal="left" vertical="center" indent="1"/>
    </xf>
    <xf numFmtId="0" fontId="2" fillId="27" borderId="6" applyNumberFormat="0" applyProtection="0">
      <alignment horizontal="left" vertical="center" indent="1"/>
    </xf>
    <xf numFmtId="0" fontId="2" fillId="27" borderId="6" applyNumberFormat="0" applyProtection="0">
      <alignment horizontal="left" vertical="center" indent="1"/>
    </xf>
    <xf numFmtId="0" fontId="2" fillId="27" borderId="6" applyNumberFormat="0" applyProtection="0">
      <alignment horizontal="left" vertical="center" indent="1"/>
    </xf>
    <xf numFmtId="0" fontId="2" fillId="27" borderId="6" applyNumberFormat="0" applyProtection="0">
      <alignment horizontal="left" vertical="center" indent="1"/>
    </xf>
    <xf numFmtId="0" fontId="2" fillId="27" borderId="6" applyNumberFormat="0" applyProtection="0">
      <alignment horizontal="left" vertical="center" indent="1"/>
    </xf>
    <xf numFmtId="0" fontId="2" fillId="27" borderId="6" applyNumberFormat="0" applyProtection="0">
      <alignment horizontal="left" vertical="center" indent="1"/>
    </xf>
    <xf numFmtId="4" fontId="24" fillId="28" borderId="3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4" fontId="21" fillId="30" borderId="7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4" fontId="21" fillId="30" borderId="7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4" fontId="3" fillId="32" borderId="0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0" fontId="3" fillId="31" borderId="0" applyNumberFormat="0" applyProtection="0">
      <alignment horizontal="left" vertical="center" indent="1"/>
    </xf>
    <xf numFmtId="4" fontId="3" fillId="32" borderId="0" applyNumberFormat="0" applyProtection="0">
      <alignment horizontal="left" vertical="center" indent="1"/>
    </xf>
    <xf numFmtId="0" fontId="2" fillId="9" borderId="5" applyNumberFormat="0" applyProtection="0">
      <alignment horizontal="center" vertical="top"/>
    </xf>
    <xf numFmtId="0" fontId="25" fillId="2" borderId="3" applyNumberFormat="0" applyProtection="0">
      <alignment horizontal="center" vertical="center"/>
    </xf>
    <xf numFmtId="0" fontId="2" fillId="9" borderId="5" applyNumberFormat="0" applyProtection="0">
      <alignment horizontal="center" vertical="top"/>
    </xf>
    <xf numFmtId="0" fontId="2" fillId="9" borderId="5" applyNumberFormat="0" applyProtection="0">
      <alignment horizontal="center" vertical="top"/>
    </xf>
    <xf numFmtId="0" fontId="2" fillId="9" borderId="5" applyNumberFormat="0" applyProtection="0">
      <alignment horizontal="center" vertical="top"/>
    </xf>
    <xf numFmtId="0" fontId="2" fillId="9" borderId="5" applyNumberFormat="0" applyProtection="0">
      <alignment horizontal="center" vertical="top"/>
    </xf>
    <xf numFmtId="0" fontId="2" fillId="9" borderId="5" applyNumberFormat="0" applyProtection="0">
      <alignment horizontal="center" vertical="top"/>
    </xf>
    <xf numFmtId="0" fontId="2" fillId="9" borderId="5" applyNumberFormat="0" applyProtection="0">
      <alignment horizontal="center" vertical="top"/>
    </xf>
    <xf numFmtId="0" fontId="2" fillId="9" borderId="5" applyNumberFormat="0" applyProtection="0">
      <alignment horizontal="center" vertical="top"/>
    </xf>
    <xf numFmtId="0" fontId="2" fillId="9" borderId="5" applyNumberFormat="0" applyProtection="0">
      <alignment horizontal="center" vertical="top"/>
    </xf>
    <xf numFmtId="0" fontId="25" fillId="2" borderId="3" applyNumberFormat="0" applyProtection="0">
      <alignment horizontal="center" vertical="center"/>
    </xf>
    <xf numFmtId="0" fontId="1" fillId="29" borderId="0" applyNumberFormat="0" applyProtection="0">
      <alignment horizontal="left" vertical="center" indent="1"/>
    </xf>
    <xf numFmtId="4" fontId="1" fillId="30" borderId="3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0" fontId="1" fillId="29" borderId="0" applyNumberFormat="0" applyProtection="0">
      <alignment horizontal="left" vertical="center" indent="1"/>
    </xf>
    <xf numFmtId="4" fontId="1" fillId="30" borderId="3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4" fontId="1" fillId="33" borderId="3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0" fontId="1" fillId="9" borderId="0" applyNumberFormat="0" applyProtection="0">
      <alignment horizontal="left" vertical="center" indent="1"/>
    </xf>
    <xf numFmtId="4" fontId="1" fillId="33" borderId="3" applyNumberFormat="0" applyProtection="0">
      <alignment horizontal="left" vertical="center" indent="1"/>
    </xf>
    <xf numFmtId="0" fontId="7" fillId="31" borderId="5" applyNumberFormat="0" applyProtection="0">
      <alignment horizontal="left" vertical="center" indent="1"/>
    </xf>
    <xf numFmtId="0" fontId="8" fillId="33" borderId="3" applyNumberFormat="0" applyProtection="0">
      <alignment horizontal="left" vertical="center" wrapText="1" indent="1"/>
    </xf>
    <xf numFmtId="0" fontId="7" fillId="31" borderId="5" applyNumberFormat="0" applyProtection="0">
      <alignment horizontal="left" vertical="center" indent="1"/>
    </xf>
    <xf numFmtId="0" fontId="7" fillId="31" borderId="5" applyNumberFormat="0" applyProtection="0">
      <alignment horizontal="left" vertical="center" indent="1"/>
    </xf>
    <xf numFmtId="0" fontId="7" fillId="31" borderId="5" applyNumberFormat="0" applyProtection="0">
      <alignment horizontal="left" vertical="center" indent="1"/>
    </xf>
    <xf numFmtId="0" fontId="7" fillId="31" borderId="5" applyNumberFormat="0" applyProtection="0">
      <alignment horizontal="left" vertical="center" indent="1"/>
    </xf>
    <xf numFmtId="0" fontId="7" fillId="31" borderId="5" applyNumberFormat="0" applyProtection="0">
      <alignment horizontal="left" vertical="center" indent="1"/>
    </xf>
    <xf numFmtId="0" fontId="7" fillId="31" borderId="5" applyNumberFormat="0" applyProtection="0">
      <alignment horizontal="left" vertical="center" indent="1"/>
    </xf>
    <xf numFmtId="0" fontId="7" fillId="31" borderId="5" applyNumberFormat="0" applyProtection="0">
      <alignment horizontal="left" vertical="center" indent="1"/>
    </xf>
    <xf numFmtId="0" fontId="7" fillId="31" borderId="5" applyNumberFormat="0" applyProtection="0">
      <alignment horizontal="left" vertical="center" indent="1"/>
    </xf>
    <xf numFmtId="0" fontId="8" fillId="33" borderId="3" applyNumberFormat="0" applyProtection="0">
      <alignment horizontal="left" vertical="center" wrapText="1" indent="1"/>
    </xf>
    <xf numFmtId="0" fontId="7" fillId="31" borderId="5" applyNumberFormat="0" applyProtection="0">
      <alignment horizontal="left" vertical="top" indent="1"/>
    </xf>
    <xf numFmtId="0" fontId="8" fillId="33" borderId="3" applyNumberFormat="0" applyProtection="0">
      <alignment horizontal="left" vertical="center" indent="1"/>
    </xf>
    <xf numFmtId="0" fontId="7" fillId="31" borderId="5" applyNumberFormat="0" applyProtection="0">
      <alignment horizontal="left" vertical="top" indent="1"/>
    </xf>
    <xf numFmtId="0" fontId="7" fillId="31" borderId="5" applyNumberFormat="0" applyProtection="0">
      <alignment horizontal="left" vertical="top" indent="1"/>
    </xf>
    <xf numFmtId="0" fontId="7" fillId="31" borderId="5" applyNumberFormat="0" applyProtection="0">
      <alignment horizontal="left" vertical="top" indent="1"/>
    </xf>
    <xf numFmtId="0" fontId="7" fillId="31" borderId="5" applyNumberFormat="0" applyProtection="0">
      <alignment horizontal="left" vertical="top" indent="1"/>
    </xf>
    <xf numFmtId="0" fontId="7" fillId="31" borderId="5" applyNumberFormat="0" applyProtection="0">
      <alignment horizontal="left" vertical="top" indent="1"/>
    </xf>
    <xf numFmtId="0" fontId="7" fillId="31" borderId="5" applyNumberFormat="0" applyProtection="0">
      <alignment horizontal="left" vertical="top" indent="1"/>
    </xf>
    <xf numFmtId="0" fontId="7" fillId="31" borderId="5" applyNumberFormat="0" applyProtection="0">
      <alignment horizontal="left" vertical="top" indent="1"/>
    </xf>
    <xf numFmtId="0" fontId="7" fillId="31" borderId="5" applyNumberFormat="0" applyProtection="0">
      <alignment horizontal="left" vertical="top" indent="1"/>
    </xf>
    <xf numFmtId="0" fontId="8" fillId="33" borderId="3" applyNumberFormat="0" applyProtection="0">
      <alignment horizontal="left" vertical="center" indent="1"/>
    </xf>
    <xf numFmtId="0" fontId="7" fillId="9" borderId="5" applyNumberFormat="0" applyProtection="0">
      <alignment horizontal="left" vertical="center" indent="1"/>
    </xf>
    <xf numFmtId="0" fontId="8" fillId="34" borderId="3" applyNumberFormat="0" applyProtection="0">
      <alignment horizontal="left" vertical="center" wrapText="1" indent="1"/>
    </xf>
    <xf numFmtId="0" fontId="7" fillId="9" borderId="5" applyNumberFormat="0" applyProtection="0">
      <alignment horizontal="left" vertical="center" indent="1"/>
    </xf>
    <xf numFmtId="0" fontId="7" fillId="9" borderId="5" applyNumberFormat="0" applyProtection="0">
      <alignment horizontal="left" vertical="center" indent="1"/>
    </xf>
    <xf numFmtId="0" fontId="7" fillId="9" borderId="5" applyNumberFormat="0" applyProtection="0">
      <alignment horizontal="left" vertical="center" indent="1"/>
    </xf>
    <xf numFmtId="0" fontId="7" fillId="9" borderId="5" applyNumberFormat="0" applyProtection="0">
      <alignment horizontal="left" vertical="center" indent="1"/>
    </xf>
    <xf numFmtId="0" fontId="7" fillId="9" borderId="5" applyNumberFormat="0" applyProtection="0">
      <alignment horizontal="left" vertical="center" indent="1"/>
    </xf>
    <xf numFmtId="0" fontId="7" fillId="9" borderId="5" applyNumberFormat="0" applyProtection="0">
      <alignment horizontal="left" vertical="center" indent="1"/>
    </xf>
    <xf numFmtId="0" fontId="7" fillId="9" borderId="5" applyNumberFormat="0" applyProtection="0">
      <alignment horizontal="left" vertical="center" indent="1"/>
    </xf>
    <xf numFmtId="0" fontId="7" fillId="9" borderId="5" applyNumberFormat="0" applyProtection="0">
      <alignment horizontal="left" vertical="center" indent="1"/>
    </xf>
    <xf numFmtId="0" fontId="8" fillId="34" borderId="3" applyNumberFormat="0" applyProtection="0">
      <alignment horizontal="left" vertical="center" wrapText="1" indent="1"/>
    </xf>
    <xf numFmtId="0" fontId="8" fillId="9" borderId="5" applyNumberFormat="0" applyProtection="0">
      <alignment horizontal="left" vertical="top" indent="1"/>
    </xf>
    <xf numFmtId="0" fontId="8" fillId="34" borderId="3" applyNumberFormat="0" applyProtection="0">
      <alignment horizontal="left" vertical="center" indent="1"/>
    </xf>
    <xf numFmtId="0" fontId="8" fillId="9" borderId="5" applyNumberFormat="0" applyProtection="0">
      <alignment horizontal="left" vertical="top" indent="1"/>
    </xf>
    <xf numFmtId="0" fontId="8" fillId="9" borderId="5" applyNumberFormat="0" applyProtection="0">
      <alignment horizontal="left" vertical="top" indent="1"/>
    </xf>
    <xf numFmtId="0" fontId="8" fillId="9" borderId="5" applyNumberFormat="0" applyProtection="0">
      <alignment horizontal="left" vertical="top" indent="1"/>
    </xf>
    <xf numFmtId="0" fontId="8" fillId="9" borderId="5" applyNumberFormat="0" applyProtection="0">
      <alignment horizontal="left" vertical="top" indent="1"/>
    </xf>
    <xf numFmtId="0" fontId="8" fillId="9" borderId="5" applyNumberFormat="0" applyProtection="0">
      <alignment horizontal="left" vertical="top" indent="1"/>
    </xf>
    <xf numFmtId="0" fontId="8" fillId="9" borderId="5" applyNumberFormat="0" applyProtection="0">
      <alignment horizontal="left" vertical="top" indent="1"/>
    </xf>
    <xf numFmtId="0" fontId="8" fillId="9" borderId="5" applyNumberFormat="0" applyProtection="0">
      <alignment horizontal="left" vertical="top" indent="1"/>
    </xf>
    <xf numFmtId="0" fontId="8" fillId="9" borderId="5" applyNumberFormat="0" applyProtection="0">
      <alignment horizontal="left" vertical="top" indent="1"/>
    </xf>
    <xf numFmtId="0" fontId="8" fillId="34" borderId="3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6" borderId="3" applyNumberFormat="0" applyProtection="0">
      <alignment horizontal="left" vertical="center" wrapText="1" indent="1"/>
    </xf>
    <xf numFmtId="0" fontId="8" fillId="36" borderId="5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36" borderId="5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35" borderId="5" applyNumberFormat="0" applyProtection="0">
      <alignment horizontal="left" vertical="center" indent="1"/>
    </xf>
    <xf numFmtId="0" fontId="8" fillId="36" borderId="5" applyNumberFormat="0" applyProtection="0">
      <alignment horizontal="left" vertical="center" indent="1"/>
    </xf>
    <xf numFmtId="0" fontId="8" fillId="36" borderId="5" applyNumberFormat="0" applyProtection="0">
      <alignment horizontal="left" vertical="center" indent="1"/>
    </xf>
    <xf numFmtId="0" fontId="8" fillId="36" borderId="5" applyNumberFormat="0" applyProtection="0">
      <alignment horizontal="left" vertical="center" indent="1"/>
    </xf>
    <xf numFmtId="0" fontId="8" fillId="6" borderId="3" applyNumberFormat="0" applyProtection="0">
      <alignment horizontal="left" vertical="center" wrapText="1" indent="1"/>
    </xf>
    <xf numFmtId="0" fontId="8" fillId="35" borderId="5" applyNumberFormat="0" applyProtection="0">
      <alignment horizontal="left" vertical="top" indent="1"/>
    </xf>
    <xf numFmtId="0" fontId="8" fillId="6" borderId="3" applyNumberFormat="0" applyProtection="0">
      <alignment horizontal="left" vertical="center" indent="1"/>
    </xf>
    <xf numFmtId="0" fontId="8" fillId="35" borderId="5" applyNumberFormat="0" applyProtection="0">
      <alignment horizontal="left" vertical="top" indent="1"/>
    </xf>
    <xf numFmtId="0" fontId="8" fillId="35" borderId="5" applyNumberFormat="0" applyProtection="0">
      <alignment horizontal="left" vertical="top" indent="1"/>
    </xf>
    <xf numFmtId="0" fontId="8" fillId="35" borderId="5" applyNumberFormat="0" applyProtection="0">
      <alignment horizontal="left" vertical="top" indent="1"/>
    </xf>
    <xf numFmtId="0" fontId="8" fillId="35" borderId="5" applyNumberFormat="0" applyProtection="0">
      <alignment horizontal="left" vertical="top" indent="1"/>
    </xf>
    <xf numFmtId="0" fontId="8" fillId="35" borderId="5" applyNumberFormat="0" applyProtection="0">
      <alignment horizontal="left" vertical="top" indent="1"/>
    </xf>
    <xf numFmtId="0" fontId="8" fillId="35" borderId="5" applyNumberFormat="0" applyProtection="0">
      <alignment horizontal="left" vertical="top" indent="1"/>
    </xf>
    <xf numFmtId="0" fontId="8" fillId="35" borderId="5" applyNumberFormat="0" applyProtection="0">
      <alignment horizontal="left" vertical="top" indent="1"/>
    </xf>
    <xf numFmtId="0" fontId="8" fillId="35" borderId="5" applyNumberFormat="0" applyProtection="0">
      <alignment horizontal="left" vertical="top" indent="1"/>
    </xf>
    <xf numFmtId="0" fontId="8" fillId="6" borderId="3" applyNumberFormat="0" applyProtection="0">
      <alignment horizontal="left" vertical="center" indent="1"/>
    </xf>
    <xf numFmtId="0" fontId="8" fillId="29" borderId="5" applyNumberFormat="0" applyProtection="0">
      <alignment horizontal="left" vertical="center" indent="1"/>
    </xf>
    <xf numFmtId="0" fontId="8" fillId="37" borderId="3" applyNumberFormat="0" applyProtection="0">
      <alignment horizontal="left" vertical="center" wrapText="1" indent="1"/>
    </xf>
    <xf numFmtId="0" fontId="8" fillId="29" borderId="5" applyNumberFormat="0" applyProtection="0">
      <alignment horizontal="left" vertical="center" indent="1"/>
    </xf>
    <xf numFmtId="0" fontId="8" fillId="29" borderId="5" applyNumberFormat="0" applyProtection="0">
      <alignment horizontal="left" vertical="center" indent="1"/>
    </xf>
    <xf numFmtId="0" fontId="8" fillId="29" borderId="5" applyNumberFormat="0" applyProtection="0">
      <alignment horizontal="left" vertical="center" indent="1"/>
    </xf>
    <xf numFmtId="0" fontId="8" fillId="29" borderId="5" applyNumberFormat="0" applyProtection="0">
      <alignment horizontal="left" vertical="center" indent="1"/>
    </xf>
    <xf numFmtId="0" fontId="8" fillId="29" borderId="5" applyNumberFormat="0" applyProtection="0">
      <alignment horizontal="left" vertical="center" indent="1"/>
    </xf>
    <xf numFmtId="0" fontId="8" fillId="29" borderId="5" applyNumberFormat="0" applyProtection="0">
      <alignment horizontal="left" vertical="center" indent="1"/>
    </xf>
    <xf numFmtId="0" fontId="8" fillId="29" borderId="5" applyNumberFormat="0" applyProtection="0">
      <alignment horizontal="left" vertical="center" indent="1"/>
    </xf>
    <xf numFmtId="0" fontId="8" fillId="29" borderId="5" applyNumberFormat="0" applyProtection="0">
      <alignment horizontal="left" vertical="center" indent="1"/>
    </xf>
    <xf numFmtId="0" fontId="8" fillId="37" borderId="3" applyNumberFormat="0" applyProtection="0">
      <alignment horizontal="left" vertical="center" wrapText="1" indent="1"/>
    </xf>
    <xf numFmtId="0" fontId="8" fillId="29" borderId="5" applyNumberFormat="0" applyProtection="0">
      <alignment horizontal="left" vertical="top" indent="1"/>
    </xf>
    <xf numFmtId="0" fontId="8" fillId="37" borderId="3" applyNumberFormat="0" applyProtection="0">
      <alignment horizontal="left" vertical="center" indent="1"/>
    </xf>
    <xf numFmtId="0" fontId="8" fillId="29" borderId="5" applyNumberFormat="0" applyProtection="0">
      <alignment horizontal="left" vertical="top" indent="1"/>
    </xf>
    <xf numFmtId="0" fontId="8" fillId="29" borderId="5" applyNumberFormat="0" applyProtection="0">
      <alignment horizontal="left" vertical="top" indent="1"/>
    </xf>
    <xf numFmtId="0" fontId="8" fillId="29" borderId="5" applyNumberFormat="0" applyProtection="0">
      <alignment horizontal="left" vertical="top" indent="1"/>
    </xf>
    <xf numFmtId="0" fontId="8" fillId="29" borderId="5" applyNumberFormat="0" applyProtection="0">
      <alignment horizontal="left" vertical="top" indent="1"/>
    </xf>
    <xf numFmtId="0" fontId="8" fillId="29" borderId="5" applyNumberFormat="0" applyProtection="0">
      <alignment horizontal="left" vertical="top" indent="1"/>
    </xf>
    <xf numFmtId="0" fontId="8" fillId="29" borderId="5" applyNumberFormat="0" applyProtection="0">
      <alignment horizontal="left" vertical="top" indent="1"/>
    </xf>
    <xf numFmtId="0" fontId="8" fillId="29" borderId="5" applyNumberFormat="0" applyProtection="0">
      <alignment horizontal="left" vertical="top" indent="1"/>
    </xf>
    <xf numFmtId="0" fontId="8" fillId="29" borderId="5" applyNumberFormat="0" applyProtection="0">
      <alignment horizontal="left" vertical="top" indent="1"/>
    </xf>
    <xf numFmtId="0" fontId="8" fillId="37" borderId="3" applyNumberFormat="0" applyProtection="0">
      <alignment horizontal="left" vertical="center" indent="1"/>
    </xf>
    <xf numFmtId="0" fontId="8" fillId="0" borderId="0"/>
    <xf numFmtId="0" fontId="1" fillId="38" borderId="5" applyNumberFormat="0" applyProtection="0">
      <alignment vertical="center"/>
    </xf>
    <xf numFmtId="4" fontId="21" fillId="39" borderId="3" applyNumberFormat="0" applyProtection="0">
      <alignment vertical="center"/>
    </xf>
    <xf numFmtId="0" fontId="1" fillId="38" borderId="5" applyNumberFormat="0" applyProtection="0">
      <alignment vertical="center"/>
    </xf>
    <xf numFmtId="0" fontId="1" fillId="38" borderId="5" applyNumberFormat="0" applyProtection="0">
      <alignment vertical="center"/>
    </xf>
    <xf numFmtId="0" fontId="1" fillId="38" borderId="5" applyNumberFormat="0" applyProtection="0">
      <alignment vertical="center"/>
    </xf>
    <xf numFmtId="0" fontId="1" fillId="38" borderId="5" applyNumberFormat="0" applyProtection="0">
      <alignment vertical="center"/>
    </xf>
    <xf numFmtId="0" fontId="1" fillId="38" borderId="5" applyNumberFormat="0" applyProtection="0">
      <alignment vertical="center"/>
    </xf>
    <xf numFmtId="0" fontId="1" fillId="38" borderId="5" applyNumberFormat="0" applyProtection="0">
      <alignment vertical="center"/>
    </xf>
    <xf numFmtId="0" fontId="1" fillId="38" borderId="5" applyNumberFormat="0" applyProtection="0">
      <alignment vertical="center"/>
    </xf>
    <xf numFmtId="0" fontId="1" fillId="38" borderId="5" applyNumberFormat="0" applyProtection="0">
      <alignment vertical="center"/>
    </xf>
    <xf numFmtId="4" fontId="21" fillId="39" borderId="3" applyNumberFormat="0" applyProtection="0">
      <alignment vertical="center"/>
    </xf>
    <xf numFmtId="0" fontId="26" fillId="38" borderId="5" applyNumberFormat="0" applyProtection="0">
      <alignment vertical="center"/>
    </xf>
    <xf numFmtId="4" fontId="23" fillId="39" borderId="3" applyNumberFormat="0" applyProtection="0">
      <alignment vertical="center"/>
    </xf>
    <xf numFmtId="0" fontId="26" fillId="38" borderId="5" applyNumberFormat="0" applyProtection="0">
      <alignment vertical="center"/>
    </xf>
    <xf numFmtId="0" fontId="26" fillId="38" borderId="5" applyNumberFormat="0" applyProtection="0">
      <alignment vertical="center"/>
    </xf>
    <xf numFmtId="0" fontId="26" fillId="38" borderId="5" applyNumberFormat="0" applyProtection="0">
      <alignment vertical="center"/>
    </xf>
    <xf numFmtId="0" fontId="26" fillId="38" borderId="5" applyNumberFormat="0" applyProtection="0">
      <alignment vertical="center"/>
    </xf>
    <xf numFmtId="0" fontId="26" fillId="38" borderId="5" applyNumberFormat="0" applyProtection="0">
      <alignment vertical="center"/>
    </xf>
    <xf numFmtId="0" fontId="26" fillId="38" borderId="5" applyNumberFormat="0" applyProtection="0">
      <alignment vertical="center"/>
    </xf>
    <xf numFmtId="0" fontId="26" fillId="38" borderId="5" applyNumberFormat="0" applyProtection="0">
      <alignment vertical="center"/>
    </xf>
    <xf numFmtId="0" fontId="26" fillId="38" borderId="5" applyNumberFormat="0" applyProtection="0">
      <alignment vertical="center"/>
    </xf>
    <xf numFmtId="4" fontId="23" fillId="39" borderId="3" applyNumberFormat="0" applyProtection="0">
      <alignment vertical="center"/>
    </xf>
    <xf numFmtId="0" fontId="1" fillId="38" borderId="5" applyNumberFormat="0" applyProtection="0">
      <alignment horizontal="left" vertical="center" indent="1"/>
    </xf>
    <xf numFmtId="4" fontId="21" fillId="39" borderId="3" applyNumberFormat="0" applyProtection="0">
      <alignment horizontal="left" vertical="center" indent="1"/>
    </xf>
    <xf numFmtId="0" fontId="1" fillId="38" borderId="5" applyNumberFormat="0" applyProtection="0">
      <alignment horizontal="left" vertical="center" indent="1"/>
    </xf>
    <xf numFmtId="0" fontId="1" fillId="38" borderId="5" applyNumberFormat="0" applyProtection="0">
      <alignment horizontal="left" vertical="center" indent="1"/>
    </xf>
    <xf numFmtId="0" fontId="1" fillId="38" borderId="5" applyNumberFormat="0" applyProtection="0">
      <alignment horizontal="left" vertical="center" indent="1"/>
    </xf>
    <xf numFmtId="0" fontId="1" fillId="38" borderId="5" applyNumberFormat="0" applyProtection="0">
      <alignment horizontal="left" vertical="center" indent="1"/>
    </xf>
    <xf numFmtId="0" fontId="1" fillId="38" borderId="5" applyNumberFormat="0" applyProtection="0">
      <alignment horizontal="left" vertical="center" indent="1"/>
    </xf>
    <xf numFmtId="0" fontId="1" fillId="38" borderId="5" applyNumberFormat="0" applyProtection="0">
      <alignment horizontal="left" vertical="center" indent="1"/>
    </xf>
    <xf numFmtId="0" fontId="1" fillId="38" borderId="5" applyNumberFormat="0" applyProtection="0">
      <alignment horizontal="left" vertical="center" indent="1"/>
    </xf>
    <xf numFmtId="0" fontId="1" fillId="38" borderId="5" applyNumberFormat="0" applyProtection="0">
      <alignment horizontal="left" vertical="center" indent="1"/>
    </xf>
    <xf numFmtId="4" fontId="21" fillId="39" borderId="3" applyNumberFormat="0" applyProtection="0">
      <alignment horizontal="left" vertical="center" indent="1"/>
    </xf>
    <xf numFmtId="0" fontId="1" fillId="38" borderId="5" applyNumberFormat="0" applyProtection="0">
      <alignment horizontal="left" vertical="top" indent="1"/>
    </xf>
    <xf numFmtId="4" fontId="21" fillId="39" borderId="3" applyNumberFormat="0" applyProtection="0">
      <alignment horizontal="left" vertical="center" indent="1"/>
    </xf>
    <xf numFmtId="0" fontId="1" fillId="38" borderId="5" applyNumberFormat="0" applyProtection="0">
      <alignment horizontal="left" vertical="top" indent="1"/>
    </xf>
    <xf numFmtId="0" fontId="1" fillId="38" borderId="5" applyNumberFormat="0" applyProtection="0">
      <alignment horizontal="left" vertical="top" indent="1"/>
    </xf>
    <xf numFmtId="0" fontId="1" fillId="38" borderId="5" applyNumberFormat="0" applyProtection="0">
      <alignment horizontal="left" vertical="top" indent="1"/>
    </xf>
    <xf numFmtId="0" fontId="1" fillId="38" borderId="5" applyNumberFormat="0" applyProtection="0">
      <alignment horizontal="left" vertical="top" indent="1"/>
    </xf>
    <xf numFmtId="0" fontId="1" fillId="38" borderId="5" applyNumberFormat="0" applyProtection="0">
      <alignment horizontal="left" vertical="top" indent="1"/>
    </xf>
    <xf numFmtId="0" fontId="1" fillId="38" borderId="5" applyNumberFormat="0" applyProtection="0">
      <alignment horizontal="left" vertical="top" indent="1"/>
    </xf>
    <xf numFmtId="0" fontId="1" fillId="38" borderId="5" applyNumberFormat="0" applyProtection="0">
      <alignment horizontal="left" vertical="top" indent="1"/>
    </xf>
    <xf numFmtId="0" fontId="1" fillId="38" borderId="5" applyNumberFormat="0" applyProtection="0">
      <alignment horizontal="left" vertical="top" indent="1"/>
    </xf>
    <xf numFmtId="4" fontId="21" fillId="39" borderId="3" applyNumberFormat="0" applyProtection="0">
      <alignment horizontal="left" vertical="center" indent="1"/>
    </xf>
    <xf numFmtId="0" fontId="27" fillId="29" borderId="5" applyNumberFormat="0" applyProtection="0">
      <alignment horizontal="right" vertical="center"/>
    </xf>
    <xf numFmtId="4" fontId="21" fillId="30" borderId="3" applyNumberFormat="0" applyProtection="0">
      <alignment horizontal="right" vertical="center"/>
    </xf>
    <xf numFmtId="4" fontId="21" fillId="40" borderId="5" applyNumberFormat="0" applyProtection="0">
      <alignment horizontal="right" vertical="center"/>
    </xf>
    <xf numFmtId="0" fontId="27" fillId="29" borderId="5" applyNumberFormat="0" applyProtection="0">
      <alignment horizontal="right" vertical="center"/>
    </xf>
    <xf numFmtId="0" fontId="27" fillId="29" borderId="5" applyNumberFormat="0" applyProtection="0">
      <alignment horizontal="right" vertical="center"/>
    </xf>
    <xf numFmtId="0" fontId="27" fillId="29" borderId="5" applyNumberFormat="0" applyProtection="0">
      <alignment horizontal="right" vertical="center"/>
    </xf>
    <xf numFmtId="0" fontId="27" fillId="29" borderId="5" applyNumberFormat="0" applyProtection="0">
      <alignment horizontal="right" vertical="center"/>
    </xf>
    <xf numFmtId="0" fontId="27" fillId="29" borderId="5" applyNumberFormat="0" applyProtection="0">
      <alignment horizontal="right" vertical="center"/>
    </xf>
    <xf numFmtId="4" fontId="21" fillId="40" borderId="5" applyNumberFormat="0" applyProtection="0">
      <alignment horizontal="right" vertical="center"/>
    </xf>
    <xf numFmtId="0" fontId="27" fillId="29" borderId="5" applyNumberFormat="0" applyProtection="0">
      <alignment horizontal="right" vertical="center"/>
    </xf>
    <xf numFmtId="0" fontId="27" fillId="29" borderId="5" applyNumberFormat="0" applyProtection="0">
      <alignment horizontal="right" vertical="center"/>
    </xf>
    <xf numFmtId="0" fontId="27" fillId="29" borderId="5" applyNumberFormat="0" applyProtection="0">
      <alignment horizontal="right" vertical="center"/>
    </xf>
    <xf numFmtId="4" fontId="21" fillId="40" borderId="5" applyNumberFormat="0" applyProtection="0">
      <alignment horizontal="right" vertical="center"/>
    </xf>
    <xf numFmtId="4" fontId="21" fillId="40" borderId="5" applyNumberFormat="0" applyProtection="0">
      <alignment horizontal="right" vertical="center"/>
    </xf>
    <xf numFmtId="4" fontId="21" fillId="40" borderId="5" applyNumberFormat="0" applyProtection="0">
      <alignment horizontal="right" vertical="center"/>
    </xf>
    <xf numFmtId="4" fontId="21" fillId="30" borderId="3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4" fontId="23" fillId="30" borderId="3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0" fontId="26" fillId="29" borderId="5" applyNumberFormat="0" applyProtection="0">
      <alignment horizontal="right" vertical="center"/>
    </xf>
    <xf numFmtId="4" fontId="23" fillId="30" borderId="3" applyNumberFormat="0" applyProtection="0">
      <alignment horizontal="right" vertical="center"/>
    </xf>
    <xf numFmtId="0" fontId="1" fillId="9" borderId="5" applyNumberFormat="0" applyProtection="0">
      <alignment horizontal="left" vertical="center" indent="1"/>
    </xf>
    <xf numFmtId="0" fontId="8" fillId="37" borderId="3" applyNumberFormat="0" applyProtection="0">
      <alignment horizontal="left" vertical="center" indent="1"/>
    </xf>
    <xf numFmtId="0" fontId="1" fillId="9" borderId="5" applyNumberFormat="0" applyProtection="0">
      <alignment horizontal="left" vertical="center" indent="1"/>
    </xf>
    <xf numFmtId="0" fontId="1" fillId="9" borderId="5" applyNumberFormat="0" applyProtection="0">
      <alignment horizontal="left" vertical="center" indent="1"/>
    </xf>
    <xf numFmtId="0" fontId="1" fillId="9" borderId="5" applyNumberFormat="0" applyProtection="0">
      <alignment horizontal="left" vertical="center" indent="1"/>
    </xf>
    <xf numFmtId="0" fontId="1" fillId="9" borderId="5" applyNumberFormat="0" applyProtection="0">
      <alignment horizontal="left" vertical="center" indent="1"/>
    </xf>
    <xf numFmtId="0" fontId="1" fillId="9" borderId="5" applyNumberFormat="0" applyProtection="0">
      <alignment horizontal="left" vertical="center" indent="1"/>
    </xf>
    <xf numFmtId="0" fontId="1" fillId="9" borderId="5" applyNumberFormat="0" applyProtection="0">
      <alignment horizontal="left" vertical="center" indent="1"/>
    </xf>
    <xf numFmtId="0" fontId="1" fillId="9" borderId="5" applyNumberFormat="0" applyProtection="0">
      <alignment horizontal="left" vertical="center" indent="1"/>
    </xf>
    <xf numFmtId="0" fontId="1" fillId="9" borderId="5" applyNumberFormat="0" applyProtection="0">
      <alignment horizontal="left" vertical="center" indent="1"/>
    </xf>
    <xf numFmtId="0" fontId="8" fillId="37" borderId="3" applyNumberFormat="0" applyProtection="0">
      <alignment horizontal="left" vertical="center" indent="1"/>
    </xf>
    <xf numFmtId="0" fontId="2" fillId="9" borderId="5" applyNumberFormat="0" applyProtection="0">
      <alignment horizontal="center" vertical="top" wrapText="1"/>
    </xf>
    <xf numFmtId="0" fontId="7" fillId="2" borderId="3" applyNumberFormat="0" applyProtection="0">
      <alignment horizontal="center" vertical="top" wrapText="1"/>
    </xf>
    <xf numFmtId="0" fontId="2" fillId="9" borderId="5" applyNumberFormat="0" applyProtection="0">
      <alignment horizontal="center" vertical="top" wrapText="1"/>
    </xf>
    <xf numFmtId="0" fontId="2" fillId="9" borderId="5" applyNumberFormat="0" applyProtection="0">
      <alignment horizontal="center" vertical="top" wrapText="1"/>
    </xf>
    <xf numFmtId="0" fontId="2" fillId="9" borderId="5" applyNumberFormat="0" applyProtection="0">
      <alignment horizontal="center" vertical="top" wrapText="1"/>
    </xf>
    <xf numFmtId="0" fontId="2" fillId="9" borderId="5" applyNumberFormat="0" applyProtection="0">
      <alignment horizontal="center" vertical="top" wrapText="1"/>
    </xf>
    <xf numFmtId="0" fontId="2" fillId="9" borderId="5" applyNumberFormat="0" applyProtection="0">
      <alignment horizontal="center" vertical="top" wrapText="1"/>
    </xf>
    <xf numFmtId="0" fontId="2" fillId="9" borderId="5" applyNumberFormat="0" applyProtection="0">
      <alignment horizontal="center" vertical="top" wrapText="1"/>
    </xf>
    <xf numFmtId="0" fontId="2" fillId="9" borderId="5" applyNumberFormat="0" applyProtection="0">
      <alignment horizontal="center" vertical="top" wrapText="1"/>
    </xf>
    <xf numFmtId="0" fontId="2" fillId="9" borderId="5" applyNumberFormat="0" applyProtection="0">
      <alignment horizontal="center" vertical="top" wrapText="1"/>
    </xf>
    <xf numFmtId="0" fontId="7" fillId="2" borderId="3" applyNumberFormat="0" applyProtection="0">
      <alignment horizontal="center" vertical="top" wrapText="1"/>
    </xf>
    <xf numFmtId="0" fontId="28" fillId="41" borderId="0" applyNumberFormat="0" applyProtection="0">
      <alignment horizontal="left" vertical="center" indent="1"/>
    </xf>
    <xf numFmtId="0" fontId="29" fillId="0" borderId="0" applyNumberFormat="0" applyProtection="0"/>
    <xf numFmtId="0" fontId="28" fillId="41" borderId="0" applyNumberFormat="0" applyProtection="0">
      <alignment horizontal="left" vertical="center" indent="1"/>
    </xf>
    <xf numFmtId="0" fontId="28" fillId="41" borderId="0" applyNumberFormat="0" applyProtection="0">
      <alignment horizontal="left" vertical="center" indent="1"/>
    </xf>
    <xf numFmtId="0" fontId="28" fillId="41" borderId="0" applyNumberFormat="0" applyProtection="0">
      <alignment horizontal="left" vertical="center" indent="1"/>
    </xf>
    <xf numFmtId="0" fontId="28" fillId="41" borderId="0" applyNumberFormat="0" applyProtection="0">
      <alignment horizontal="left" vertical="center" indent="1"/>
    </xf>
    <xf numFmtId="0" fontId="28" fillId="41" borderId="0" applyNumberFormat="0" applyProtection="0">
      <alignment horizontal="left" vertical="center" indent="1"/>
    </xf>
    <xf numFmtId="0" fontId="28" fillId="41" borderId="0" applyNumberFormat="0" applyProtection="0">
      <alignment horizontal="left" vertical="center" indent="1"/>
    </xf>
    <xf numFmtId="0" fontId="28" fillId="41" borderId="0" applyNumberFormat="0" applyProtection="0">
      <alignment horizontal="left" vertical="center" indent="1"/>
    </xf>
    <xf numFmtId="0" fontId="28" fillId="41" borderId="0" applyNumberFormat="0" applyProtection="0">
      <alignment horizontal="left" vertical="center" indent="1"/>
    </xf>
    <xf numFmtId="0" fontId="29" fillId="0" borderId="0" applyNumberFormat="0" applyProtection="0"/>
    <xf numFmtId="0" fontId="30" fillId="29" borderId="5" applyNumberFormat="0" applyProtection="0">
      <alignment horizontal="right" vertical="center"/>
    </xf>
    <xf numFmtId="4" fontId="31" fillId="30" borderId="3" applyNumberFormat="0" applyProtection="0">
      <alignment horizontal="right" vertical="center"/>
    </xf>
    <xf numFmtId="0" fontId="30" fillId="29" borderId="5" applyNumberFormat="0" applyProtection="0">
      <alignment horizontal="right" vertical="center"/>
    </xf>
    <xf numFmtId="0" fontId="30" fillId="29" borderId="5" applyNumberFormat="0" applyProtection="0">
      <alignment horizontal="right" vertical="center"/>
    </xf>
    <xf numFmtId="0" fontId="30" fillId="29" borderId="5" applyNumberFormat="0" applyProtection="0">
      <alignment horizontal="right" vertical="center"/>
    </xf>
    <xf numFmtId="0" fontId="30" fillId="29" borderId="5" applyNumberFormat="0" applyProtection="0">
      <alignment horizontal="right" vertical="center"/>
    </xf>
    <xf numFmtId="0" fontId="30" fillId="29" borderId="5" applyNumberFormat="0" applyProtection="0">
      <alignment horizontal="right" vertical="center"/>
    </xf>
    <xf numFmtId="0" fontId="30" fillId="29" borderId="5" applyNumberFormat="0" applyProtection="0">
      <alignment horizontal="right" vertical="center"/>
    </xf>
    <xf numFmtId="0" fontId="30" fillId="29" borderId="5" applyNumberFormat="0" applyProtection="0">
      <alignment horizontal="right" vertical="center"/>
    </xf>
    <xf numFmtId="0" fontId="30" fillId="29" borderId="5" applyNumberFormat="0" applyProtection="0">
      <alignment horizontal="right" vertical="center"/>
    </xf>
    <xf numFmtId="4" fontId="31" fillId="30" borderId="3" applyNumberFormat="0" applyProtection="0">
      <alignment horizontal="right" vertical="center"/>
    </xf>
    <xf numFmtId="0" fontId="32" fillId="42" borderId="0"/>
    <xf numFmtId="49" fontId="33" fillId="42" borderId="0"/>
    <xf numFmtId="49" fontId="34" fillId="42" borderId="8"/>
    <xf numFmtId="49" fontId="35" fillId="42" borderId="0"/>
    <xf numFmtId="0" fontId="32" fillId="43" borderId="8">
      <protection locked="0"/>
    </xf>
    <xf numFmtId="0" fontId="32" fillId="42" borderId="0"/>
    <xf numFmtId="0" fontId="36" fillId="44" borderId="0"/>
    <xf numFmtId="0" fontId="36" fillId="26" borderId="0"/>
    <xf numFmtId="0" fontId="36" fillId="16" borderId="0"/>
    <xf numFmtId="49" fontId="36" fillId="42" borderId="0">
      <alignment horizontal="right" vertical="center"/>
    </xf>
    <xf numFmtId="49" fontId="36" fillId="42" borderId="0"/>
  </cellStyleXfs>
  <cellXfs count="140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52" fillId="0" borderId="9" xfId="0" applyFont="1" applyBorder="1" applyAlignment="1">
      <alignment horizontal="center" vertical="center"/>
    </xf>
    <xf numFmtId="0" fontId="53" fillId="0" borderId="9" xfId="0" applyFont="1" applyBorder="1" applyAlignment="1">
      <alignment horizontal="right" vertical="center"/>
    </xf>
    <xf numFmtId="0" fontId="2" fillId="0" borderId="10" xfId="0" quotePrefix="1" applyFont="1" applyBorder="1" applyAlignment="1">
      <alignment horizontal="left" wrapText="1"/>
    </xf>
    <xf numFmtId="0" fontId="2" fillId="0" borderId="11" xfId="0" quotePrefix="1" applyFont="1" applyBorder="1" applyAlignment="1">
      <alignment horizontal="left" wrapText="1"/>
    </xf>
    <xf numFmtId="0" fontId="2" fillId="0" borderId="11" xfId="0" quotePrefix="1" applyFont="1" applyBorder="1" applyAlignment="1">
      <alignment horizontal="center" wrapText="1"/>
    </xf>
    <xf numFmtId="0" fontId="2" fillId="0" borderId="11" xfId="0" quotePrefix="1" applyNumberFormat="1" applyFont="1" applyFill="1" applyBorder="1" applyAlignment="1" applyProtection="1">
      <alignment horizontal="left"/>
    </xf>
    <xf numFmtId="0" fontId="2" fillId="49" borderId="12" xfId="0" applyNumberFormat="1" applyFont="1" applyFill="1" applyBorder="1" applyAlignment="1" applyProtection="1">
      <alignment horizontal="center" vertical="center" wrapText="1"/>
    </xf>
    <xf numFmtId="3" fontId="2" fillId="50" borderId="12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0" fontId="7" fillId="50" borderId="10" xfId="0" applyFont="1" applyFill="1" applyBorder="1" applyAlignment="1">
      <alignment horizontal="left" vertical="center"/>
    </xf>
    <xf numFmtId="0" fontId="8" fillId="50" borderId="11" xfId="0" applyNumberFormat="1" applyFont="1" applyFill="1" applyBorder="1" applyAlignment="1" applyProtection="1">
      <alignment vertical="center"/>
    </xf>
    <xf numFmtId="3" fontId="2" fillId="0" borderId="12" xfId="0" applyNumberFormat="1" applyFont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/>
    <xf numFmtId="0" fontId="4" fillId="0" borderId="0" xfId="0" quotePrefix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Alignment="1">
      <alignment wrapText="1"/>
    </xf>
    <xf numFmtId="3" fontId="7" fillId="51" borderId="10" xfId="0" quotePrefix="1" applyNumberFormat="1" applyFont="1" applyFill="1" applyBorder="1" applyAlignment="1">
      <alignment horizontal="right"/>
    </xf>
    <xf numFmtId="3" fontId="7" fillId="50" borderId="10" xfId="0" quotePrefix="1" applyNumberFormat="1" applyFont="1" applyFill="1" applyBorder="1" applyAlignment="1">
      <alignment horizontal="right"/>
    </xf>
    <xf numFmtId="3" fontId="7" fillId="50" borderId="12" xfId="0" quotePrefix="1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5" fillId="0" borderId="0" xfId="0" applyFont="1" applyAlignment="1">
      <alignment wrapText="1"/>
    </xf>
    <xf numFmtId="0" fontId="10" fillId="0" borderId="0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7" fillId="0" borderId="10" xfId="0" quotePrefix="1" applyFont="1" applyBorder="1" applyAlignment="1">
      <alignment horizontal="left" wrapText="1"/>
    </xf>
    <xf numFmtId="0" fontId="7" fillId="0" borderId="11" xfId="0" quotePrefix="1" applyFont="1" applyBorder="1" applyAlignment="1">
      <alignment horizontal="left" wrapText="1"/>
    </xf>
    <xf numFmtId="0" fontId="7" fillId="0" borderId="11" xfId="0" quotePrefix="1" applyFont="1" applyBorder="1" applyAlignment="1">
      <alignment horizontal="center" wrapText="1"/>
    </xf>
    <xf numFmtId="0" fontId="7" fillId="0" borderId="11" xfId="0" quotePrefix="1" applyNumberFormat="1" applyFont="1" applyFill="1" applyBorder="1" applyAlignment="1" applyProtection="1">
      <alignment horizontal="left"/>
    </xf>
    <xf numFmtId="3" fontId="7" fillId="51" borderId="12" xfId="0" applyNumberFormat="1" applyFont="1" applyFill="1" applyBorder="1" applyAlignment="1" applyProtection="1">
      <alignment horizontal="right" wrapText="1"/>
    </xf>
    <xf numFmtId="3" fontId="2" fillId="50" borderId="10" xfId="0" quotePrefix="1" applyNumberFormat="1" applyFont="1" applyFill="1" applyBorder="1" applyAlignment="1">
      <alignment horizontal="right"/>
    </xf>
    <xf numFmtId="3" fontId="2" fillId="50" borderId="12" xfId="0" quotePrefix="1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51" borderId="12" xfId="0" applyNumberFormat="1" applyFont="1" applyFill="1" applyBorder="1" applyAlignment="1" applyProtection="1">
      <alignment horizontal="center" vertical="center" wrapText="1"/>
    </xf>
    <xf numFmtId="0" fontId="2" fillId="51" borderId="1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0" fontId="7" fillId="49" borderId="12" xfId="0" applyNumberFormat="1" applyFont="1" applyFill="1" applyBorder="1" applyAlignment="1" applyProtection="1">
      <alignment horizontal="left" vertical="center" wrapText="1"/>
    </xf>
    <xf numFmtId="164" fontId="2" fillId="49" borderId="13" xfId="0" applyNumberFormat="1" applyFont="1" applyFill="1" applyBorder="1" applyAlignment="1">
      <alignment horizontal="right" vertical="center"/>
    </xf>
    <xf numFmtId="0" fontId="8" fillId="49" borderId="12" xfId="0" applyNumberFormat="1" applyFont="1" applyFill="1" applyBorder="1" applyAlignment="1" applyProtection="1">
      <alignment horizontal="left" vertical="center" wrapText="1"/>
    </xf>
    <xf numFmtId="164" fontId="1" fillId="49" borderId="13" xfId="0" applyNumberFormat="1" applyFont="1" applyFill="1" applyBorder="1" applyAlignment="1">
      <alignment horizontal="right" vertical="center"/>
    </xf>
    <xf numFmtId="0" fontId="8" fillId="49" borderId="12" xfId="0" quotePrefix="1" applyFont="1" applyFill="1" applyBorder="1" applyAlignment="1">
      <alignment horizontal="left" vertical="center"/>
    </xf>
    <xf numFmtId="0" fontId="7" fillId="49" borderId="12" xfId="0" applyFont="1" applyFill="1" applyBorder="1" applyAlignment="1">
      <alignment horizontal="left" vertical="center"/>
    </xf>
    <xf numFmtId="0" fontId="7" fillId="49" borderId="12" xfId="0" applyNumberFormat="1" applyFont="1" applyFill="1" applyBorder="1" applyAlignment="1" applyProtection="1">
      <alignment horizontal="left" vertical="center"/>
    </xf>
    <xf numFmtId="0" fontId="7" fillId="49" borderId="12" xfId="0" applyNumberFormat="1" applyFont="1" applyFill="1" applyBorder="1" applyAlignment="1" applyProtection="1">
      <alignment vertical="center" wrapText="1"/>
    </xf>
    <xf numFmtId="0" fontId="8" fillId="49" borderId="12" xfId="0" applyNumberFormat="1" applyFont="1" applyFill="1" applyBorder="1" applyAlignment="1" applyProtection="1">
      <alignment vertical="center" wrapText="1"/>
    </xf>
    <xf numFmtId="164" fontId="1" fillId="49" borderId="12" xfId="0" applyNumberFormat="1" applyFont="1" applyFill="1" applyBorder="1" applyAlignment="1">
      <alignment horizontal="right" vertical="center"/>
    </xf>
    <xf numFmtId="164" fontId="1" fillId="49" borderId="12" xfId="0" applyNumberFormat="1" applyFont="1" applyFill="1" applyBorder="1" applyAlignment="1" applyProtection="1">
      <alignment horizontal="right" vertical="center" wrapText="1"/>
    </xf>
    <xf numFmtId="0" fontId="37" fillId="49" borderId="12" xfId="0" applyFont="1" applyFill="1" applyBorder="1" applyAlignment="1">
      <alignment horizontal="left" vertical="center"/>
    </xf>
    <xf numFmtId="164" fontId="0" fillId="0" borderId="0" xfId="0" applyNumberFormat="1"/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37" fillId="49" borderId="12" xfId="0" quotePrefix="1" applyFont="1" applyFill="1" applyBorder="1" applyAlignment="1">
      <alignment horizontal="left" vertical="center"/>
    </xf>
    <xf numFmtId="0" fontId="37" fillId="43" borderId="12" xfId="0" applyFont="1" applyFill="1" applyBorder="1" applyAlignment="1">
      <alignment horizontal="left" vertical="center" indent="1"/>
    </xf>
    <xf numFmtId="165" fontId="2" fillId="0" borderId="13" xfId="0" applyNumberFormat="1" applyFont="1" applyFill="1" applyBorder="1" applyAlignment="1" applyProtection="1">
      <alignment horizontal="right" vertical="center" wrapText="1"/>
    </xf>
    <xf numFmtId="165" fontId="1" fillId="49" borderId="13" xfId="0" applyNumberFormat="1" applyFont="1" applyFill="1" applyBorder="1" applyAlignment="1">
      <alignment horizontal="right"/>
    </xf>
    <xf numFmtId="165" fontId="1" fillId="49" borderId="12" xfId="0" applyNumberFormat="1" applyFont="1" applyFill="1" applyBorder="1" applyAlignment="1">
      <alignment horizontal="right"/>
    </xf>
    <xf numFmtId="0" fontId="8" fillId="49" borderId="13" xfId="0" applyNumberFormat="1" applyFont="1" applyFill="1" applyBorder="1" applyAlignment="1" applyProtection="1">
      <alignment horizontal="left" vertical="center" wrapText="1"/>
    </xf>
    <xf numFmtId="165" fontId="2" fillId="49" borderId="13" xfId="0" applyNumberFormat="1" applyFont="1" applyFill="1" applyBorder="1" applyAlignment="1">
      <alignment horizontal="right"/>
    </xf>
    <xf numFmtId="0" fontId="52" fillId="0" borderId="0" xfId="0" applyFont="1"/>
    <xf numFmtId="165" fontId="1" fillId="49" borderId="12" xfId="0" applyNumberFormat="1" applyFont="1" applyFill="1" applyBorder="1" applyAlignment="1" applyProtection="1">
      <alignment horizontal="right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1" fillId="49" borderId="13" xfId="0" applyNumberFormat="1" applyFont="1" applyFill="1" applyBorder="1" applyAlignment="1">
      <alignment horizontal="right"/>
    </xf>
    <xf numFmtId="164" fontId="1" fillId="49" borderId="12" xfId="0" applyNumberFormat="1" applyFont="1" applyFill="1" applyBorder="1" applyAlignment="1">
      <alignment horizontal="right"/>
    </xf>
    <xf numFmtId="0" fontId="37" fillId="49" borderId="12" xfId="0" quotePrefix="1" applyFont="1" applyFill="1" applyBorder="1" applyAlignment="1">
      <alignment horizontal="left" vertical="center" wrapText="1"/>
    </xf>
    <xf numFmtId="164" fontId="2" fillId="49" borderId="12" xfId="0" applyNumberFormat="1" applyFont="1" applyFill="1" applyBorder="1" applyAlignment="1">
      <alignment horizontal="right"/>
    </xf>
    <xf numFmtId="164" fontId="1" fillId="49" borderId="12" xfId="0" applyNumberFormat="1" applyFont="1" applyFill="1" applyBorder="1" applyAlignment="1" applyProtection="1">
      <alignment horizontal="right" wrapText="1"/>
    </xf>
    <xf numFmtId="0" fontId="38" fillId="0" borderId="0" xfId="35">
      <alignment vertical="top"/>
    </xf>
    <xf numFmtId="0" fontId="40" fillId="0" borderId="0" xfId="35" applyFont="1" applyAlignment="1">
      <alignment horizontal="left" vertical="top" wrapText="1" readingOrder="1"/>
    </xf>
    <xf numFmtId="0" fontId="40" fillId="0" borderId="0" xfId="35" applyFont="1" applyAlignment="1">
      <alignment horizontal="right" vertical="top" wrapText="1" readingOrder="1"/>
    </xf>
    <xf numFmtId="0" fontId="38" fillId="5" borderId="0" xfId="35" applyFill="1">
      <alignment vertical="top"/>
    </xf>
    <xf numFmtId="4" fontId="38" fillId="5" borderId="0" xfId="35" applyNumberFormat="1" applyFill="1" applyAlignment="1">
      <alignment horizontal="right" vertical="top"/>
    </xf>
    <xf numFmtId="4" fontId="38" fillId="0" borderId="0" xfId="35" applyNumberFormat="1" applyAlignment="1">
      <alignment horizontal="right" vertical="top"/>
    </xf>
    <xf numFmtId="4" fontId="40" fillId="0" borderId="0" xfId="35" applyNumberFormat="1" applyFont="1" applyAlignment="1">
      <alignment horizontal="right" vertical="top"/>
    </xf>
    <xf numFmtId="0" fontId="41" fillId="0" borderId="0" xfId="35" applyFont="1" applyAlignment="1">
      <alignment horizontal="left" vertical="top" wrapText="1" readingOrder="1"/>
    </xf>
    <xf numFmtId="4" fontId="41" fillId="0" borderId="0" xfId="35" applyNumberFormat="1" applyFont="1" applyAlignment="1">
      <alignment horizontal="right" vertical="top"/>
    </xf>
    <xf numFmtId="0" fontId="41" fillId="0" borderId="0" xfId="35" applyFont="1" applyAlignment="1">
      <alignment horizontal="right" vertical="top" wrapText="1" readingOrder="1"/>
    </xf>
    <xf numFmtId="4" fontId="42" fillId="45" borderId="0" xfId="35" applyNumberFormat="1" applyFont="1" applyFill="1" applyAlignment="1">
      <alignment horizontal="right" vertical="top"/>
    </xf>
    <xf numFmtId="0" fontId="38" fillId="45" borderId="0" xfId="35" applyFill="1">
      <alignment vertical="top"/>
    </xf>
    <xf numFmtId="4" fontId="42" fillId="3" borderId="0" xfId="35" applyNumberFormat="1" applyFont="1" applyFill="1" applyAlignment="1">
      <alignment horizontal="right" vertical="top"/>
    </xf>
    <xf numFmtId="0" fontId="38" fillId="3" borderId="0" xfId="35" applyFill="1">
      <alignment vertical="top"/>
    </xf>
    <xf numFmtId="4" fontId="42" fillId="46" borderId="0" xfId="35" applyNumberFormat="1" applyFont="1" applyFill="1" applyAlignment="1">
      <alignment horizontal="right" vertical="top"/>
    </xf>
    <xf numFmtId="0" fontId="38" fillId="46" borderId="0" xfId="35" applyFill="1">
      <alignment vertical="top"/>
    </xf>
    <xf numFmtId="4" fontId="44" fillId="47" borderId="0" xfId="35" applyNumberFormat="1" applyFont="1" applyFill="1" applyAlignment="1">
      <alignment horizontal="right" vertical="top"/>
    </xf>
    <xf numFmtId="0" fontId="38" fillId="47" borderId="0" xfId="35" applyFill="1">
      <alignment vertical="top"/>
    </xf>
    <xf numFmtId="4" fontId="43" fillId="48" borderId="0" xfId="35" applyNumberFormat="1" applyFont="1" applyFill="1" applyAlignment="1">
      <alignment horizontal="right" vertical="top"/>
    </xf>
    <xf numFmtId="0" fontId="38" fillId="48" borderId="0" xfId="35" applyFill="1">
      <alignment vertical="top"/>
    </xf>
    <xf numFmtId="0" fontId="45" fillId="0" borderId="0" xfId="35" applyFont="1" applyAlignment="1">
      <alignment horizontal="left" vertical="top"/>
    </xf>
    <xf numFmtId="4" fontId="45" fillId="0" borderId="0" xfId="35" applyNumberFormat="1" applyFont="1" applyAlignment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4" fillId="0" borderId="0" xfId="0" applyFont="1" applyAlignment="1">
      <alignment wrapText="1"/>
    </xf>
    <xf numFmtId="0" fontId="7" fillId="50" borderId="10" xfId="0" applyNumberFormat="1" applyFont="1" applyFill="1" applyBorder="1" applyAlignment="1" applyProtection="1">
      <alignment horizontal="left" vertical="center" wrapText="1"/>
    </xf>
    <xf numFmtId="0" fontId="8" fillId="50" borderId="11" xfId="0" applyNumberFormat="1" applyFont="1" applyFill="1" applyBorder="1" applyAlignment="1" applyProtection="1">
      <alignment vertical="center" wrapText="1"/>
    </xf>
    <xf numFmtId="0" fontId="8" fillId="50" borderId="11" xfId="0" applyNumberFormat="1" applyFont="1" applyFill="1" applyBorder="1" applyAlignment="1" applyProtection="1">
      <alignment vertical="center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0" fontId="8" fillId="0" borderId="11" xfId="0" applyNumberFormat="1" applyFont="1" applyFill="1" applyBorder="1" applyAlignment="1" applyProtection="1">
      <alignment vertical="center"/>
    </xf>
    <xf numFmtId="0" fontId="7" fillId="0" borderId="10" xfId="0" quotePrefix="1" applyFont="1" applyFill="1" applyBorder="1" applyAlignment="1">
      <alignment horizontal="left" vertical="center"/>
    </xf>
    <xf numFmtId="0" fontId="7" fillId="50" borderId="10" xfId="0" quotePrefix="1" applyNumberFormat="1" applyFont="1" applyFill="1" applyBorder="1" applyAlignment="1" applyProtection="1">
      <alignment horizontal="left" vertical="center" wrapText="1"/>
    </xf>
    <xf numFmtId="0" fontId="7" fillId="50" borderId="11" xfId="0" applyNumberFormat="1" applyFont="1" applyFill="1" applyBorder="1" applyAlignment="1" applyProtection="1">
      <alignment horizontal="left" vertical="center" wrapText="1"/>
    </xf>
    <xf numFmtId="0" fontId="7" fillId="50" borderId="13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7" fillId="51" borderId="10" xfId="0" applyNumberFormat="1" applyFont="1" applyFill="1" applyBorder="1" applyAlignment="1" applyProtection="1">
      <alignment horizontal="left" vertical="center" wrapText="1"/>
    </xf>
    <xf numFmtId="0" fontId="7" fillId="51" borderId="11" xfId="0" applyNumberFormat="1" applyFont="1" applyFill="1" applyBorder="1" applyAlignment="1" applyProtection="1">
      <alignment horizontal="left" vertical="center" wrapText="1"/>
    </xf>
    <xf numFmtId="0" fontId="7" fillId="51" borderId="13" xfId="0" applyNumberFormat="1" applyFont="1" applyFill="1" applyBorder="1" applyAlignment="1" applyProtection="1">
      <alignment horizontal="left" vertical="center" wrapText="1"/>
    </xf>
    <xf numFmtId="0" fontId="7" fillId="0" borderId="10" xfId="0" quotePrefix="1" applyNumberFormat="1" applyFont="1" applyFill="1" applyBorder="1" applyAlignment="1" applyProtection="1">
      <alignment horizontal="left" vertical="center" wrapText="1"/>
    </xf>
    <xf numFmtId="0" fontId="7" fillId="0" borderId="10" xfId="0" quotePrefix="1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56" fillId="0" borderId="0" xfId="0" applyNumberFormat="1" applyFont="1" applyFill="1" applyBorder="1" applyAlignment="1" applyProtection="1">
      <alignment wrapText="1"/>
    </xf>
    <xf numFmtId="0" fontId="54" fillId="0" borderId="0" xfId="0" applyFont="1" applyAlignment="1">
      <alignment vertical="center" wrapText="1"/>
    </xf>
    <xf numFmtId="0" fontId="38" fillId="0" borderId="0" xfId="35" applyAlignment="1">
      <alignment horizontal="left" vertical="top"/>
    </xf>
    <xf numFmtId="0" fontId="38" fillId="5" borderId="0" xfId="35" applyFill="1" applyAlignment="1">
      <alignment horizontal="left" vertical="top"/>
    </xf>
    <xf numFmtId="0" fontId="38" fillId="0" borderId="0" xfId="35" applyAlignment="1">
      <alignment horizontal="left" vertical="top" wrapText="1" readingOrder="1"/>
    </xf>
    <xf numFmtId="0" fontId="39" fillId="0" borderId="0" xfId="35" applyFont="1" applyAlignment="1">
      <alignment horizontal="center" vertical="top"/>
    </xf>
    <xf numFmtId="0" fontId="38" fillId="0" borderId="0" xfId="35" applyAlignment="1">
      <alignment horizontal="center" vertical="top"/>
    </xf>
    <xf numFmtId="0" fontId="40" fillId="0" borderId="0" xfId="35" applyFont="1" applyAlignment="1">
      <alignment horizontal="left" vertical="top" wrapText="1" readingOrder="1"/>
    </xf>
    <xf numFmtId="0" fontId="40" fillId="0" borderId="0" xfId="35" applyFont="1" applyAlignment="1">
      <alignment horizontal="right" vertical="top" wrapText="1" readingOrder="1"/>
    </xf>
    <xf numFmtId="3" fontId="46" fillId="0" borderId="0" xfId="35" applyNumberFormat="1" applyFont="1" applyAlignment="1">
      <alignment horizontal="right" vertical="top"/>
    </xf>
    <xf numFmtId="0" fontId="45" fillId="0" borderId="0" xfId="35" applyFont="1" applyAlignment="1">
      <alignment horizontal="left" vertical="top"/>
    </xf>
    <xf numFmtId="0" fontId="43" fillId="48" borderId="0" xfId="35" applyFont="1" applyFill="1" applyAlignment="1">
      <alignment horizontal="left" vertical="top" wrapText="1"/>
    </xf>
    <xf numFmtId="0" fontId="41" fillId="0" borderId="0" xfId="35" applyFont="1" applyAlignment="1">
      <alignment horizontal="right" vertical="top" wrapText="1" readingOrder="1"/>
    </xf>
    <xf numFmtId="0" fontId="41" fillId="0" borderId="0" xfId="35" applyFont="1" applyAlignment="1">
      <alignment horizontal="left" vertical="top" wrapText="1" readingOrder="1"/>
    </xf>
    <xf numFmtId="0" fontId="44" fillId="47" borderId="0" xfId="35" applyFont="1" applyFill="1" applyAlignment="1">
      <alignment horizontal="left" vertical="top"/>
    </xf>
    <xf numFmtId="0" fontId="45" fillId="0" borderId="0" xfId="35" applyFont="1" applyAlignment="1">
      <alignment horizontal="left" vertical="top" wrapText="1" readingOrder="1"/>
    </xf>
    <xf numFmtId="0" fontId="42" fillId="46" borderId="0" xfId="35" applyFont="1" applyFill="1" applyAlignment="1">
      <alignment horizontal="left" vertical="top"/>
    </xf>
    <xf numFmtId="0" fontId="44" fillId="47" borderId="0" xfId="35" applyFont="1" applyFill="1" applyAlignment="1">
      <alignment horizontal="left" vertical="top" wrapText="1" readingOrder="1"/>
    </xf>
    <xf numFmtId="0" fontId="43" fillId="0" borderId="0" xfId="35" applyFont="1" applyAlignment="1">
      <alignment horizontal="right" vertical="top" wrapText="1" readingOrder="1"/>
    </xf>
    <xf numFmtId="0" fontId="42" fillId="45" borderId="0" xfId="35" applyFont="1" applyFill="1" applyAlignment="1">
      <alignment horizontal="left" vertical="top"/>
    </xf>
    <xf numFmtId="0" fontId="42" fillId="3" borderId="0" xfId="35" applyFont="1" applyFill="1" applyAlignment="1">
      <alignment horizontal="left" vertical="top"/>
    </xf>
    <xf numFmtId="0" fontId="43" fillId="0" borderId="0" xfId="35" applyFont="1" applyAlignment="1">
      <alignment horizontal="left" vertical="top" wrapText="1" readingOrder="1"/>
    </xf>
  </cellXfs>
  <cellStyles count="538">
    <cellStyle name="Bad 1" xfId="1"/>
    <cellStyle name="Heading 1 1" xfId="2"/>
    <cellStyle name="Heading 2 1" xfId="3"/>
    <cellStyle name="Hyperlink 2" xfId="4"/>
    <cellStyle name="Hyperlink 3" xfId="5"/>
    <cellStyle name="KeyStyle" xfId="6"/>
    <cellStyle name="Neutral 1" xfId="7"/>
    <cellStyle name="Normal 2" xfId="8"/>
    <cellStyle name="Normal 2 10" xfId="9"/>
    <cellStyle name="Normal 2 11" xfId="10"/>
    <cellStyle name="Normal 2 12" xfId="11"/>
    <cellStyle name="Normal 2 2" xfId="12"/>
    <cellStyle name="Normal 2 3" xfId="13"/>
    <cellStyle name="Normal 2 4" xfId="14"/>
    <cellStyle name="Normal 2 5" xfId="15"/>
    <cellStyle name="Normal 2 6" xfId="16"/>
    <cellStyle name="Normal 2 7" xfId="17"/>
    <cellStyle name="Normal 2 8" xfId="18"/>
    <cellStyle name="Normal 2 9" xfId="19"/>
    <cellStyle name="Normal 3" xfId="20"/>
    <cellStyle name="Normal 3 10" xfId="21"/>
    <cellStyle name="Normal 3 11" xfId="22"/>
    <cellStyle name="Normal 3 12" xfId="23"/>
    <cellStyle name="Normal 3 2" xfId="24"/>
    <cellStyle name="Normal 3 3" xfId="25"/>
    <cellStyle name="Normal 3 4" xfId="26"/>
    <cellStyle name="Normal 3 5" xfId="27"/>
    <cellStyle name="Normal 3 6" xfId="28"/>
    <cellStyle name="Normal 3 7" xfId="29"/>
    <cellStyle name="Normal 3 8" xfId="30"/>
    <cellStyle name="Normal 3 9" xfId="31"/>
    <cellStyle name="Normal 4" xfId="32"/>
    <cellStyle name="Normal_REBALANS CERNA1" xfId="33"/>
    <cellStyle name="Normalno 2" xfId="34"/>
    <cellStyle name="Normalno 3" xfId="35"/>
    <cellStyle name="Obično" xfId="0" builtinId="0"/>
    <cellStyle name="Obično 10" xfId="36"/>
    <cellStyle name="Obično 11" xfId="37"/>
    <cellStyle name="Obično 13" xfId="38"/>
    <cellStyle name="Obično 15" xfId="39"/>
    <cellStyle name="Obično 17" xfId="40"/>
    <cellStyle name="Obično 2" xfId="41"/>
    <cellStyle name="Obično 2 2" xfId="42"/>
    <cellStyle name="Obično 2 3" xfId="43"/>
    <cellStyle name="Obično 2 4" xfId="44"/>
    <cellStyle name="Obično 2 5" xfId="45"/>
    <cellStyle name="Obično 20" xfId="46"/>
    <cellStyle name="Obično 21" xfId="47"/>
    <cellStyle name="Obično 23" xfId="48"/>
    <cellStyle name="Obično 24" xfId="49"/>
    <cellStyle name="Obično 25" xfId="50"/>
    <cellStyle name="Obično 26" xfId="51"/>
    <cellStyle name="Obično 28" xfId="52"/>
    <cellStyle name="Obično 29" xfId="53"/>
    <cellStyle name="Obično 3" xfId="54"/>
    <cellStyle name="Obično 30" xfId="55"/>
    <cellStyle name="Obično 31" xfId="56"/>
    <cellStyle name="Obično 34" xfId="57"/>
    <cellStyle name="Obično 35" xfId="58"/>
    <cellStyle name="Obično 36" xfId="59"/>
    <cellStyle name="Obično 37" xfId="60"/>
    <cellStyle name="Obično 40" xfId="61"/>
    <cellStyle name="Obično 42" xfId="62"/>
    <cellStyle name="Obično 44" xfId="63"/>
    <cellStyle name="Obično 46" xfId="64"/>
    <cellStyle name="Obično 48" xfId="65"/>
    <cellStyle name="Obično 5" xfId="66"/>
    <cellStyle name="Obično 5 2" xfId="67"/>
    <cellStyle name="Obično 5 3" xfId="68"/>
    <cellStyle name="Obično 5 4" xfId="69"/>
    <cellStyle name="Obično 50" xfId="70"/>
    <cellStyle name="Obično 52" xfId="71"/>
    <cellStyle name="Obično 54" xfId="72"/>
    <cellStyle name="Obično 56" xfId="73"/>
    <cellStyle name="Obično 58" xfId="74"/>
    <cellStyle name="Obično 6" xfId="75"/>
    <cellStyle name="Obično 60" xfId="76"/>
    <cellStyle name="Obično 62" xfId="77"/>
    <cellStyle name="Obično 64" xfId="78"/>
    <cellStyle name="Obično 66" xfId="79"/>
    <cellStyle name="Obično 68" xfId="80"/>
    <cellStyle name="Obično 70" xfId="81"/>
    <cellStyle name="Obično 72" xfId="82"/>
    <cellStyle name="Obično 74" xfId="83"/>
    <cellStyle name="Obično 76" xfId="84"/>
    <cellStyle name="Obično 77" xfId="85"/>
    <cellStyle name="Obično 79" xfId="86"/>
    <cellStyle name="Obično 80" xfId="87"/>
    <cellStyle name="Obično 83" xfId="88"/>
    <cellStyle name="Obično 84" xfId="89"/>
    <cellStyle name="Obično 85" xfId="90"/>
    <cellStyle name="Obično 86" xfId="91"/>
    <cellStyle name="Obično 87" xfId="92"/>
    <cellStyle name="Obično 88" xfId="93"/>
    <cellStyle name="Obično 89" xfId="94"/>
    <cellStyle name="Obično 9" xfId="95"/>
    <cellStyle name="Obično 90" xfId="96"/>
    <cellStyle name="Obično 91" xfId="97"/>
    <cellStyle name="SAPBEXaggData" xfId="98"/>
    <cellStyle name="SAPBEXaggData 2" xfId="99"/>
    <cellStyle name="SAPBEXaggData 2 2" xfId="100"/>
    <cellStyle name="SAPBEXaggData 2 3" xfId="101"/>
    <cellStyle name="SAPBEXaggData 3" xfId="102"/>
    <cellStyle name="SAPBEXaggData 4" xfId="103"/>
    <cellStyle name="SAPBEXaggData 5" xfId="104"/>
    <cellStyle name="SAPBEXaggData 6" xfId="105"/>
    <cellStyle name="SAPBEXaggData 7" xfId="106"/>
    <cellStyle name="SAPBEXaggData 8" xfId="107"/>
    <cellStyle name="SAPBEXaggData 9" xfId="108"/>
    <cellStyle name="SAPBEXaggDataEmph" xfId="109"/>
    <cellStyle name="SAPBEXaggDataEmph 2" xfId="110"/>
    <cellStyle name="SAPBEXaggDataEmph 2 2" xfId="111"/>
    <cellStyle name="SAPBEXaggDataEmph 2 3" xfId="112"/>
    <cellStyle name="SAPBEXaggDataEmph 3" xfId="113"/>
    <cellStyle name="SAPBEXaggDataEmph 4" xfId="114"/>
    <cellStyle name="SAPBEXaggDataEmph 5" xfId="115"/>
    <cellStyle name="SAPBEXaggDataEmph 6" xfId="116"/>
    <cellStyle name="SAPBEXaggDataEmph 7" xfId="117"/>
    <cellStyle name="SAPBEXaggDataEmph 8" xfId="118"/>
    <cellStyle name="SAPBEXaggDataEmph 9" xfId="119"/>
    <cellStyle name="SAPBEXaggItem" xfId="120"/>
    <cellStyle name="SAPBEXaggItem 2" xfId="121"/>
    <cellStyle name="SAPBEXaggItem 2 2" xfId="122"/>
    <cellStyle name="SAPBEXaggItem 2 3" xfId="123"/>
    <cellStyle name="SAPBEXaggItem 3" xfId="124"/>
    <cellStyle name="SAPBEXaggItem 4" xfId="125"/>
    <cellStyle name="SAPBEXaggItem 5" xfId="126"/>
    <cellStyle name="SAPBEXaggItem 6" xfId="127"/>
    <cellStyle name="SAPBEXaggItem 7" xfId="128"/>
    <cellStyle name="SAPBEXaggItem 8" xfId="129"/>
    <cellStyle name="SAPBEXaggItem 9" xfId="130"/>
    <cellStyle name="SAPBEXaggItemX" xfId="131"/>
    <cellStyle name="SAPBEXaggItemX 2" xfId="132"/>
    <cellStyle name="SAPBEXaggItemX 2 2" xfId="133"/>
    <cellStyle name="SAPBEXaggItemX 2 3" xfId="134"/>
    <cellStyle name="SAPBEXaggItemX 3" xfId="135"/>
    <cellStyle name="SAPBEXaggItemX 4" xfId="136"/>
    <cellStyle name="SAPBEXaggItemX 5" xfId="137"/>
    <cellStyle name="SAPBEXaggItemX 6" xfId="138"/>
    <cellStyle name="SAPBEXaggItemX 7" xfId="139"/>
    <cellStyle name="SAPBEXaggItemX 8" xfId="140"/>
    <cellStyle name="SAPBEXaggItemX 9" xfId="141"/>
    <cellStyle name="SAPBEXchaText" xfId="142"/>
    <cellStyle name="SAPBEXchaText 2" xfId="143"/>
    <cellStyle name="SAPBEXchaText 2 2" xfId="144"/>
    <cellStyle name="SAPBEXchaText 2 3" xfId="145"/>
    <cellStyle name="SAPBEXchaText 3" xfId="146"/>
    <cellStyle name="SAPBEXchaText 4" xfId="147"/>
    <cellStyle name="SAPBEXchaText 5" xfId="148"/>
    <cellStyle name="SAPBEXchaText 6" xfId="149"/>
    <cellStyle name="SAPBEXchaText 7" xfId="150"/>
    <cellStyle name="SAPBEXchaText 8" xfId="151"/>
    <cellStyle name="SAPBEXchaText 9" xfId="152"/>
    <cellStyle name="SAPBEXexcBad7" xfId="153"/>
    <cellStyle name="SAPBEXexcBad7 2" xfId="154"/>
    <cellStyle name="SAPBEXexcBad7 2 2" xfId="155"/>
    <cellStyle name="SAPBEXexcBad7 2 3" xfId="156"/>
    <cellStyle name="SAPBEXexcBad7 3" xfId="157"/>
    <cellStyle name="SAPBEXexcBad7 4" xfId="158"/>
    <cellStyle name="SAPBEXexcBad7 5" xfId="159"/>
    <cellStyle name="SAPBEXexcBad7 6" xfId="160"/>
    <cellStyle name="SAPBEXexcBad7 7" xfId="161"/>
    <cellStyle name="SAPBEXexcBad7 8" xfId="162"/>
    <cellStyle name="SAPBEXexcBad7 9" xfId="163"/>
    <cellStyle name="SAPBEXexcBad8" xfId="164"/>
    <cellStyle name="SAPBEXexcBad8 2" xfId="165"/>
    <cellStyle name="SAPBEXexcBad8 2 2" xfId="166"/>
    <cellStyle name="SAPBEXexcBad8 2 3" xfId="167"/>
    <cellStyle name="SAPBEXexcBad8 3" xfId="168"/>
    <cellStyle name="SAPBEXexcBad8 4" xfId="169"/>
    <cellStyle name="SAPBEXexcBad8 5" xfId="170"/>
    <cellStyle name="SAPBEXexcBad8 6" xfId="171"/>
    <cellStyle name="SAPBEXexcBad8 7" xfId="172"/>
    <cellStyle name="SAPBEXexcBad8 8" xfId="173"/>
    <cellStyle name="SAPBEXexcBad8 9" xfId="174"/>
    <cellStyle name="SAPBEXexcBad9" xfId="175"/>
    <cellStyle name="SAPBEXexcBad9 2" xfId="176"/>
    <cellStyle name="SAPBEXexcBad9 2 2" xfId="177"/>
    <cellStyle name="SAPBEXexcBad9 2 3" xfId="178"/>
    <cellStyle name="SAPBEXexcBad9 3" xfId="179"/>
    <cellStyle name="SAPBEXexcBad9 4" xfId="180"/>
    <cellStyle name="SAPBEXexcBad9 5" xfId="181"/>
    <cellStyle name="SAPBEXexcBad9 6" xfId="182"/>
    <cellStyle name="SAPBEXexcBad9 7" xfId="183"/>
    <cellStyle name="SAPBEXexcBad9 8" xfId="184"/>
    <cellStyle name="SAPBEXexcBad9 9" xfId="185"/>
    <cellStyle name="SAPBEXexcCritical4" xfId="186"/>
    <cellStyle name="SAPBEXexcCritical4 2" xfId="187"/>
    <cellStyle name="SAPBEXexcCritical4 2 2" xfId="188"/>
    <cellStyle name="SAPBEXexcCritical4 2 3" xfId="189"/>
    <cellStyle name="SAPBEXexcCritical4 3" xfId="190"/>
    <cellStyle name="SAPBEXexcCritical4 4" xfId="191"/>
    <cellStyle name="SAPBEXexcCritical4 5" xfId="192"/>
    <cellStyle name="SAPBEXexcCritical4 6" xfId="193"/>
    <cellStyle name="SAPBEXexcCritical4 7" xfId="194"/>
    <cellStyle name="SAPBEXexcCritical4 8" xfId="195"/>
    <cellStyle name="SAPBEXexcCritical4 9" xfId="196"/>
    <cellStyle name="SAPBEXexcCritical5" xfId="197"/>
    <cellStyle name="SAPBEXexcCritical5 2" xfId="198"/>
    <cellStyle name="SAPBEXexcCritical5 2 2" xfId="199"/>
    <cellStyle name="SAPBEXexcCritical5 2 3" xfId="200"/>
    <cellStyle name="SAPBEXexcCritical5 3" xfId="201"/>
    <cellStyle name="SAPBEXexcCritical5 4" xfId="202"/>
    <cellStyle name="SAPBEXexcCritical5 5" xfId="203"/>
    <cellStyle name="SAPBEXexcCritical5 6" xfId="204"/>
    <cellStyle name="SAPBEXexcCritical5 7" xfId="205"/>
    <cellStyle name="SAPBEXexcCritical5 8" xfId="206"/>
    <cellStyle name="SAPBEXexcCritical5 9" xfId="207"/>
    <cellStyle name="SAPBEXexcCritical6" xfId="208"/>
    <cellStyle name="SAPBEXexcCritical6 2" xfId="209"/>
    <cellStyle name="SAPBEXexcCritical6 2 2" xfId="210"/>
    <cellStyle name="SAPBEXexcCritical6 2 3" xfId="211"/>
    <cellStyle name="SAPBEXexcCritical6 3" xfId="212"/>
    <cellStyle name="SAPBEXexcCritical6 4" xfId="213"/>
    <cellStyle name="SAPBEXexcCritical6 5" xfId="214"/>
    <cellStyle name="SAPBEXexcCritical6 6" xfId="215"/>
    <cellStyle name="SAPBEXexcCritical6 7" xfId="216"/>
    <cellStyle name="SAPBEXexcCritical6 8" xfId="217"/>
    <cellStyle name="SAPBEXexcCritical6 9" xfId="218"/>
    <cellStyle name="SAPBEXexcGood1" xfId="219"/>
    <cellStyle name="SAPBEXexcGood1 2" xfId="220"/>
    <cellStyle name="SAPBEXexcGood1 2 2" xfId="221"/>
    <cellStyle name="SAPBEXexcGood1 2 3" xfId="222"/>
    <cellStyle name="SAPBEXexcGood1 3" xfId="223"/>
    <cellStyle name="SAPBEXexcGood1 4" xfId="224"/>
    <cellStyle name="SAPBEXexcGood1 5" xfId="225"/>
    <cellStyle name="SAPBEXexcGood1 6" xfId="226"/>
    <cellStyle name="SAPBEXexcGood1 7" xfId="227"/>
    <cellStyle name="SAPBEXexcGood1 8" xfId="228"/>
    <cellStyle name="SAPBEXexcGood1 9" xfId="229"/>
    <cellStyle name="SAPBEXexcGood2" xfId="230"/>
    <cellStyle name="SAPBEXexcGood2 2" xfId="231"/>
    <cellStyle name="SAPBEXexcGood2 2 2" xfId="232"/>
    <cellStyle name="SAPBEXexcGood2 2 3" xfId="233"/>
    <cellStyle name="SAPBEXexcGood2 3" xfId="234"/>
    <cellStyle name="SAPBEXexcGood2 4" xfId="235"/>
    <cellStyle name="SAPBEXexcGood2 5" xfId="236"/>
    <cellStyle name="SAPBEXexcGood2 6" xfId="237"/>
    <cellStyle name="SAPBEXexcGood2 7" xfId="238"/>
    <cellStyle name="SAPBEXexcGood2 8" xfId="239"/>
    <cellStyle name="SAPBEXexcGood2 9" xfId="240"/>
    <cellStyle name="SAPBEXexcGood3" xfId="241"/>
    <cellStyle name="SAPBEXexcGood3 2" xfId="242"/>
    <cellStyle name="SAPBEXexcGood3 2 2" xfId="243"/>
    <cellStyle name="SAPBEXexcGood3 2 3" xfId="244"/>
    <cellStyle name="SAPBEXexcGood3 3" xfId="245"/>
    <cellStyle name="SAPBEXexcGood3 4" xfId="246"/>
    <cellStyle name="SAPBEXexcGood3 5" xfId="247"/>
    <cellStyle name="SAPBEXexcGood3 6" xfId="248"/>
    <cellStyle name="SAPBEXexcGood3 7" xfId="249"/>
    <cellStyle name="SAPBEXexcGood3 8" xfId="250"/>
    <cellStyle name="SAPBEXexcGood3 9" xfId="251"/>
    <cellStyle name="SAPBEXfilterDrill" xfId="252"/>
    <cellStyle name="SAPBEXfilterDrill 2" xfId="253"/>
    <cellStyle name="SAPBEXfilterDrill 2 2" xfId="254"/>
    <cellStyle name="SAPBEXfilterDrill 2 3" xfId="255"/>
    <cellStyle name="SAPBEXfilterDrill 3" xfId="256"/>
    <cellStyle name="SAPBEXfilterDrill 4" xfId="257"/>
    <cellStyle name="SAPBEXfilterDrill 5" xfId="258"/>
    <cellStyle name="SAPBEXfilterDrill 6" xfId="259"/>
    <cellStyle name="SAPBEXfilterDrill 7" xfId="260"/>
    <cellStyle name="SAPBEXfilterDrill 8" xfId="261"/>
    <cellStyle name="SAPBEXfilterDrill 9" xfId="262"/>
    <cellStyle name="SAPBEXfilterItem" xfId="263"/>
    <cellStyle name="SAPBEXfilterItem 2" xfId="264"/>
    <cellStyle name="SAPBEXfilterItem 2 2" xfId="265"/>
    <cellStyle name="SAPBEXfilterItem 2 3" xfId="266"/>
    <cellStyle name="SAPBEXfilterItem 3" xfId="267"/>
    <cellStyle name="SAPBEXfilterItem 4" xfId="268"/>
    <cellStyle name="SAPBEXfilterItem 5" xfId="269"/>
    <cellStyle name="SAPBEXfilterItem 6" xfId="270"/>
    <cellStyle name="SAPBEXfilterItem 7" xfId="271"/>
    <cellStyle name="SAPBEXfilterItem 8" xfId="272"/>
    <cellStyle name="SAPBEXfilterItem 9" xfId="273"/>
    <cellStyle name="SAPBEXfilterText" xfId="274"/>
    <cellStyle name="SAPBEXfilterText 2" xfId="275"/>
    <cellStyle name="SAPBEXfilterText 2 2" xfId="276"/>
    <cellStyle name="SAPBEXfilterText 2 3" xfId="277"/>
    <cellStyle name="SAPBEXfilterText 3" xfId="278"/>
    <cellStyle name="SAPBEXfilterText 4" xfId="279"/>
    <cellStyle name="SAPBEXfilterText 5" xfId="280"/>
    <cellStyle name="SAPBEXfilterText 6" xfId="281"/>
    <cellStyle name="SAPBEXfilterText 7" xfId="282"/>
    <cellStyle name="SAPBEXfilterText 8" xfId="283"/>
    <cellStyle name="SAPBEXfilterText 9" xfId="284"/>
    <cellStyle name="SAPBEXformats" xfId="285"/>
    <cellStyle name="SAPBEXformats 2" xfId="286"/>
    <cellStyle name="SAPBEXformats 2 2" xfId="287"/>
    <cellStyle name="SAPBEXformats 2 3" xfId="288"/>
    <cellStyle name="SAPBEXformats 3" xfId="289"/>
    <cellStyle name="SAPBEXformats 4" xfId="290"/>
    <cellStyle name="SAPBEXformats 5" xfId="291"/>
    <cellStyle name="SAPBEXformats 6" xfId="292"/>
    <cellStyle name="SAPBEXformats 7" xfId="293"/>
    <cellStyle name="SAPBEXformats 8" xfId="294"/>
    <cellStyle name="SAPBEXformats 9" xfId="295"/>
    <cellStyle name="SAPBEXheaderItem" xfId="296"/>
    <cellStyle name="SAPBEXheaderItem 2" xfId="297"/>
    <cellStyle name="SAPBEXheaderItem 2 2" xfId="298"/>
    <cellStyle name="SAPBEXheaderItem 2 3" xfId="299"/>
    <cellStyle name="SAPBEXheaderItem 3" xfId="300"/>
    <cellStyle name="SAPBEXheaderItem 4" xfId="301"/>
    <cellStyle name="SAPBEXheaderItem 5" xfId="302"/>
    <cellStyle name="SAPBEXheaderItem 6" xfId="303"/>
    <cellStyle name="SAPBEXheaderItem 7" xfId="304"/>
    <cellStyle name="SAPBEXheaderItem 8" xfId="305"/>
    <cellStyle name="SAPBEXheaderItem 9" xfId="306"/>
    <cellStyle name="SAPBEXheaderText" xfId="307"/>
    <cellStyle name="SAPBEXheaderText 2" xfId="308"/>
    <cellStyle name="SAPBEXheaderText 2 2" xfId="309"/>
    <cellStyle name="SAPBEXheaderText 2 3" xfId="310"/>
    <cellStyle name="SAPBEXheaderText 3" xfId="311"/>
    <cellStyle name="SAPBEXheaderText 4" xfId="312"/>
    <cellStyle name="SAPBEXheaderText 5" xfId="313"/>
    <cellStyle name="SAPBEXheaderText 6" xfId="314"/>
    <cellStyle name="SAPBEXheaderText 7" xfId="315"/>
    <cellStyle name="SAPBEXheaderText 8" xfId="316"/>
    <cellStyle name="SAPBEXheaderText 9" xfId="317"/>
    <cellStyle name="SAPBEXHLevel0" xfId="318"/>
    <cellStyle name="SAPBEXHLevel0 2" xfId="319"/>
    <cellStyle name="SAPBEXHLevel0 2 2" xfId="320"/>
    <cellStyle name="SAPBEXHLevel0 2 3" xfId="321"/>
    <cellStyle name="SAPBEXHLevel0 3" xfId="322"/>
    <cellStyle name="SAPBEXHLevel0 4" xfId="323"/>
    <cellStyle name="SAPBEXHLevel0 5" xfId="324"/>
    <cellStyle name="SAPBEXHLevel0 6" xfId="325"/>
    <cellStyle name="SAPBEXHLevel0 7" xfId="326"/>
    <cellStyle name="SAPBEXHLevel0 8" xfId="327"/>
    <cellStyle name="SAPBEXHLevel0 9" xfId="328"/>
    <cellStyle name="SAPBEXHLevel0X" xfId="329"/>
    <cellStyle name="SAPBEXHLevel0X 2" xfId="330"/>
    <cellStyle name="SAPBEXHLevel0X 2 2" xfId="331"/>
    <cellStyle name="SAPBEXHLevel0X 2 3" xfId="332"/>
    <cellStyle name="SAPBEXHLevel0X 3" xfId="333"/>
    <cellStyle name="SAPBEXHLevel0X 4" xfId="334"/>
    <cellStyle name="SAPBEXHLevel0X 5" xfId="335"/>
    <cellStyle name="SAPBEXHLevel0X 6" xfId="336"/>
    <cellStyle name="SAPBEXHLevel0X 7" xfId="337"/>
    <cellStyle name="SAPBEXHLevel0X 8" xfId="338"/>
    <cellStyle name="SAPBEXHLevel0X 9" xfId="339"/>
    <cellStyle name="SAPBEXHLevel1" xfId="340"/>
    <cellStyle name="SAPBEXHLevel1 2" xfId="341"/>
    <cellStyle name="SAPBEXHLevel1 2 2" xfId="342"/>
    <cellStyle name="SAPBEXHLevel1 2 3" xfId="343"/>
    <cellStyle name="SAPBEXHLevel1 3" xfId="344"/>
    <cellStyle name="SAPBEXHLevel1 4" xfId="345"/>
    <cellStyle name="SAPBEXHLevel1 5" xfId="346"/>
    <cellStyle name="SAPBEXHLevel1 6" xfId="347"/>
    <cellStyle name="SAPBEXHLevel1 7" xfId="348"/>
    <cellStyle name="SAPBEXHLevel1 8" xfId="349"/>
    <cellStyle name="SAPBEXHLevel1 9" xfId="350"/>
    <cellStyle name="SAPBEXHLevel1X" xfId="351"/>
    <cellStyle name="SAPBEXHLevel1X 2" xfId="352"/>
    <cellStyle name="SAPBEXHLevel1X 2 2" xfId="353"/>
    <cellStyle name="SAPBEXHLevel1X 2 3" xfId="354"/>
    <cellStyle name="SAPBEXHLevel1X 3" xfId="355"/>
    <cellStyle name="SAPBEXHLevel1X 4" xfId="356"/>
    <cellStyle name="SAPBEXHLevel1X 5" xfId="357"/>
    <cellStyle name="SAPBEXHLevel1X 6" xfId="358"/>
    <cellStyle name="SAPBEXHLevel1X 7" xfId="359"/>
    <cellStyle name="SAPBEXHLevel1X 8" xfId="360"/>
    <cellStyle name="SAPBEXHLevel1X 9" xfId="361"/>
    <cellStyle name="SAPBEXHLevel2" xfId="362"/>
    <cellStyle name="SAPBEXHLevel2 2" xfId="363"/>
    <cellStyle name="SAPBEXHLevel2 2 2" xfId="364"/>
    <cellStyle name="SAPBEXHLevel2 2 2 2" xfId="365"/>
    <cellStyle name="SAPBEXHLevel2 2 2 3" xfId="366"/>
    <cellStyle name="SAPBEXHLevel2 2 3" xfId="367"/>
    <cellStyle name="SAPBEXHLevel2 2 4" xfId="368"/>
    <cellStyle name="SAPBEXHLevel2 2 5" xfId="369"/>
    <cellStyle name="SAPBEXHLevel2 2 6" xfId="370"/>
    <cellStyle name="SAPBEXHLevel2 3" xfId="371"/>
    <cellStyle name="SAPBEXHLevel2 4" xfId="372"/>
    <cellStyle name="SAPBEXHLevel2 5" xfId="373"/>
    <cellStyle name="SAPBEXHLevel2 6" xfId="374"/>
    <cellStyle name="SAPBEXHLevel2 7" xfId="375"/>
    <cellStyle name="SAPBEXHLevel2 8" xfId="376"/>
    <cellStyle name="SAPBEXHLevel2 9" xfId="377"/>
    <cellStyle name="SAPBEXHLevel2X" xfId="378"/>
    <cellStyle name="SAPBEXHLevel2X 2" xfId="379"/>
    <cellStyle name="SAPBEXHLevel2X 2 2" xfId="380"/>
    <cellStyle name="SAPBEXHLevel2X 2 3" xfId="381"/>
    <cellStyle name="SAPBEXHLevel2X 3" xfId="382"/>
    <cellStyle name="SAPBEXHLevel2X 4" xfId="383"/>
    <cellStyle name="SAPBEXHLevel2X 5" xfId="384"/>
    <cellStyle name="SAPBEXHLevel2X 6" xfId="385"/>
    <cellStyle name="SAPBEXHLevel2X 7" xfId="386"/>
    <cellStyle name="SAPBEXHLevel2X 8" xfId="387"/>
    <cellStyle name="SAPBEXHLevel2X 9" xfId="388"/>
    <cellStyle name="SAPBEXHLevel3" xfId="389"/>
    <cellStyle name="SAPBEXHLevel3 2" xfId="390"/>
    <cellStyle name="SAPBEXHLevel3 2 2" xfId="391"/>
    <cellStyle name="SAPBEXHLevel3 2 3" xfId="392"/>
    <cellStyle name="SAPBEXHLevel3 3" xfId="393"/>
    <cellStyle name="SAPBEXHLevel3 4" xfId="394"/>
    <cellStyle name="SAPBEXHLevel3 5" xfId="395"/>
    <cellStyle name="SAPBEXHLevel3 6" xfId="396"/>
    <cellStyle name="SAPBEXHLevel3 7" xfId="397"/>
    <cellStyle name="SAPBEXHLevel3 8" xfId="398"/>
    <cellStyle name="SAPBEXHLevel3 9" xfId="399"/>
    <cellStyle name="SAPBEXHLevel3X" xfId="400"/>
    <cellStyle name="SAPBEXHLevel3X 2" xfId="401"/>
    <cellStyle name="SAPBEXHLevel3X 2 2" xfId="402"/>
    <cellStyle name="SAPBEXHLevel3X 2 3" xfId="403"/>
    <cellStyle name="SAPBEXHLevel3X 3" xfId="404"/>
    <cellStyle name="SAPBEXHLevel3X 4" xfId="405"/>
    <cellStyle name="SAPBEXHLevel3X 5" xfId="406"/>
    <cellStyle name="SAPBEXHLevel3X 6" xfId="407"/>
    <cellStyle name="SAPBEXHLevel3X 7" xfId="408"/>
    <cellStyle name="SAPBEXHLevel3X 8" xfId="409"/>
    <cellStyle name="SAPBEXHLevel3X 9" xfId="410"/>
    <cellStyle name="SAPBEXinputData" xfId="411"/>
    <cellStyle name="SAPBEXresData" xfId="412"/>
    <cellStyle name="SAPBEXresData 2" xfId="413"/>
    <cellStyle name="SAPBEXresData 2 2" xfId="414"/>
    <cellStyle name="SAPBEXresData 2 3" xfId="415"/>
    <cellStyle name="SAPBEXresData 3" xfId="416"/>
    <cellStyle name="SAPBEXresData 4" xfId="417"/>
    <cellStyle name="SAPBEXresData 5" xfId="418"/>
    <cellStyle name="SAPBEXresData 6" xfId="419"/>
    <cellStyle name="SAPBEXresData 7" xfId="420"/>
    <cellStyle name="SAPBEXresData 8" xfId="421"/>
    <cellStyle name="SAPBEXresData 9" xfId="422"/>
    <cellStyle name="SAPBEXresDataEmph" xfId="423"/>
    <cellStyle name="SAPBEXresDataEmph 2" xfId="424"/>
    <cellStyle name="SAPBEXresDataEmph 2 2" xfId="425"/>
    <cellStyle name="SAPBEXresDataEmph 2 3" xfId="426"/>
    <cellStyle name="SAPBEXresDataEmph 3" xfId="427"/>
    <cellStyle name="SAPBEXresDataEmph 4" xfId="428"/>
    <cellStyle name="SAPBEXresDataEmph 5" xfId="429"/>
    <cellStyle name="SAPBEXresDataEmph 6" xfId="430"/>
    <cellStyle name="SAPBEXresDataEmph 7" xfId="431"/>
    <cellStyle name="SAPBEXresDataEmph 8" xfId="432"/>
    <cellStyle name="SAPBEXresDataEmph 9" xfId="433"/>
    <cellStyle name="SAPBEXresItem" xfId="434"/>
    <cellStyle name="SAPBEXresItem 2" xfId="435"/>
    <cellStyle name="SAPBEXresItem 2 2" xfId="436"/>
    <cellStyle name="SAPBEXresItem 2 3" xfId="437"/>
    <cellStyle name="SAPBEXresItem 3" xfId="438"/>
    <cellStyle name="SAPBEXresItem 4" xfId="439"/>
    <cellStyle name="SAPBEXresItem 5" xfId="440"/>
    <cellStyle name="SAPBEXresItem 6" xfId="441"/>
    <cellStyle name="SAPBEXresItem 7" xfId="442"/>
    <cellStyle name="SAPBEXresItem 8" xfId="443"/>
    <cellStyle name="SAPBEXresItem 9" xfId="444"/>
    <cellStyle name="SAPBEXresItemX" xfId="445"/>
    <cellStyle name="SAPBEXresItemX 2" xfId="446"/>
    <cellStyle name="SAPBEXresItemX 2 2" xfId="447"/>
    <cellStyle name="SAPBEXresItemX 2 3" xfId="448"/>
    <cellStyle name="SAPBEXresItemX 3" xfId="449"/>
    <cellStyle name="SAPBEXresItemX 4" xfId="450"/>
    <cellStyle name="SAPBEXresItemX 5" xfId="451"/>
    <cellStyle name="SAPBEXresItemX 6" xfId="452"/>
    <cellStyle name="SAPBEXresItemX 7" xfId="453"/>
    <cellStyle name="SAPBEXresItemX 8" xfId="454"/>
    <cellStyle name="SAPBEXresItemX 9" xfId="455"/>
    <cellStyle name="SAPBEXstdData" xfId="456"/>
    <cellStyle name="SAPBEXstdData 2" xfId="457"/>
    <cellStyle name="SAPBEXstdData 2 2" xfId="458"/>
    <cellStyle name="SAPBEXstdData 2 2 2" xfId="459"/>
    <cellStyle name="SAPBEXstdData 2 2 3" xfId="460"/>
    <cellStyle name="SAPBEXstdData 2 3" xfId="461"/>
    <cellStyle name="SAPBEXstdData 2 4" xfId="462"/>
    <cellStyle name="SAPBEXstdData 2 5" xfId="463"/>
    <cellStyle name="SAPBEXstdData 2 6" xfId="464"/>
    <cellStyle name="SAPBEXstdData 3" xfId="465"/>
    <cellStyle name="SAPBEXstdData 4" xfId="466"/>
    <cellStyle name="SAPBEXstdData 5" xfId="467"/>
    <cellStyle name="SAPBEXstdData 6" xfId="468"/>
    <cellStyle name="SAPBEXstdData 7" xfId="469"/>
    <cellStyle name="SAPBEXstdData 8" xfId="470"/>
    <cellStyle name="SAPBEXstdData 9" xfId="471"/>
    <cellStyle name="SAPBEXstdDataEmph" xfId="472"/>
    <cellStyle name="SAPBEXstdDataEmph 2" xfId="473"/>
    <cellStyle name="SAPBEXstdDataEmph 2 2" xfId="474"/>
    <cellStyle name="SAPBEXstdDataEmph 2 3" xfId="475"/>
    <cellStyle name="SAPBEXstdDataEmph 3" xfId="476"/>
    <cellStyle name="SAPBEXstdDataEmph 4" xfId="477"/>
    <cellStyle name="SAPBEXstdDataEmph 5" xfId="478"/>
    <cellStyle name="SAPBEXstdDataEmph 6" xfId="479"/>
    <cellStyle name="SAPBEXstdDataEmph 7" xfId="480"/>
    <cellStyle name="SAPBEXstdDataEmph 8" xfId="481"/>
    <cellStyle name="SAPBEXstdDataEmph 9" xfId="482"/>
    <cellStyle name="SAPBEXstdItem" xfId="483"/>
    <cellStyle name="SAPBEXstdItem 2" xfId="484"/>
    <cellStyle name="SAPBEXstdItem 2 2" xfId="485"/>
    <cellStyle name="SAPBEXstdItem 2 3" xfId="486"/>
    <cellStyle name="SAPBEXstdItem 3" xfId="487"/>
    <cellStyle name="SAPBEXstdItem 4" xfId="488"/>
    <cellStyle name="SAPBEXstdItem 5" xfId="489"/>
    <cellStyle name="SAPBEXstdItem 6" xfId="490"/>
    <cellStyle name="SAPBEXstdItem 7" xfId="491"/>
    <cellStyle name="SAPBEXstdItem 8" xfId="492"/>
    <cellStyle name="SAPBEXstdItem 9" xfId="493"/>
    <cellStyle name="SAPBEXstdItemX" xfId="494"/>
    <cellStyle name="SAPBEXstdItemX 2" xfId="495"/>
    <cellStyle name="SAPBEXstdItemX 2 2" xfId="496"/>
    <cellStyle name="SAPBEXstdItemX 2 3" xfId="497"/>
    <cellStyle name="SAPBEXstdItemX 3" xfId="498"/>
    <cellStyle name="SAPBEXstdItemX 4" xfId="499"/>
    <cellStyle name="SAPBEXstdItemX 5" xfId="500"/>
    <cellStyle name="SAPBEXstdItemX 6" xfId="501"/>
    <cellStyle name="SAPBEXstdItemX 7" xfId="502"/>
    <cellStyle name="SAPBEXstdItemX 8" xfId="503"/>
    <cellStyle name="SAPBEXstdItemX 9" xfId="504"/>
    <cellStyle name="SAPBEXtitle" xfId="505"/>
    <cellStyle name="SAPBEXtitle 2" xfId="506"/>
    <cellStyle name="SAPBEXtitle 2 2" xfId="507"/>
    <cellStyle name="SAPBEXtitle 2 3" xfId="508"/>
    <cellStyle name="SAPBEXtitle 3" xfId="509"/>
    <cellStyle name="SAPBEXtitle 4" xfId="510"/>
    <cellStyle name="SAPBEXtitle 5" xfId="511"/>
    <cellStyle name="SAPBEXtitle 6" xfId="512"/>
    <cellStyle name="SAPBEXtitle 7" xfId="513"/>
    <cellStyle name="SAPBEXtitle 8" xfId="514"/>
    <cellStyle name="SAPBEXtitle 9" xfId="515"/>
    <cellStyle name="SAPBEXundefined" xfId="516"/>
    <cellStyle name="SAPBEXundefined 2" xfId="517"/>
    <cellStyle name="SAPBEXundefined 2 2" xfId="518"/>
    <cellStyle name="SAPBEXundefined 2 3" xfId="519"/>
    <cellStyle name="SAPBEXundefined 3" xfId="520"/>
    <cellStyle name="SAPBEXundefined 4" xfId="521"/>
    <cellStyle name="SAPBEXundefined 5" xfId="522"/>
    <cellStyle name="SAPBEXundefined 6" xfId="523"/>
    <cellStyle name="SAPBEXundefined 7" xfId="524"/>
    <cellStyle name="SAPBEXundefined 8" xfId="525"/>
    <cellStyle name="SAPBEXundefined 9" xfId="526"/>
    <cellStyle name="SEM-BPS-data" xfId="527"/>
    <cellStyle name="SEM-BPS-head" xfId="528"/>
    <cellStyle name="SEM-BPS-headdata" xfId="529"/>
    <cellStyle name="SEM-BPS-headkey" xfId="530"/>
    <cellStyle name="SEM-BPS-input-on" xfId="531"/>
    <cellStyle name="SEM-BPS-key" xfId="532"/>
    <cellStyle name="SEM-BPS-sub1" xfId="533"/>
    <cellStyle name="SEM-BPS-sub2" xfId="534"/>
    <cellStyle name="SEM-BPS-total" xfId="535"/>
    <cellStyle name="ZYPLAN0507" xfId="536"/>
    <cellStyle name="zyRazdjel" xfId="53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st/Desktop/RASPORED%20FOLDERA/PODUZECA/ZADVARJE/ZADVARJE%202025/Prilog%201%20-%20Tablica%20za%20izradu%20prora&#269;una%20JLP(R)S%20%20-%20ZADVARJE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ŽETAK"/>
      <sheetName val=" Račun prihoda i rashoda"/>
      <sheetName val="Prihodi i rashodi po izvorima"/>
      <sheetName val="Rashodi prema funkcijskoj kl"/>
      <sheetName val="Račun financiranja"/>
      <sheetName val="Račun financiranja po izvorima"/>
      <sheetName val="POSEBNI DIO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D38">
            <v>5000</v>
          </cell>
        </row>
        <row r="43">
          <cell r="D43">
            <v>0</v>
          </cell>
        </row>
        <row r="96">
          <cell r="D96">
            <v>45000</v>
          </cell>
        </row>
        <row r="109">
          <cell r="D109">
            <v>6000</v>
          </cell>
        </row>
        <row r="119">
          <cell r="D119">
            <v>3000</v>
          </cell>
        </row>
        <row r="137">
          <cell r="D137">
            <v>5000</v>
          </cell>
        </row>
        <row r="155">
          <cell r="D155">
            <v>50000</v>
          </cell>
        </row>
        <row r="166">
          <cell r="D166">
            <v>50000</v>
          </cell>
        </row>
        <row r="176">
          <cell r="D176">
            <v>0</v>
          </cell>
        </row>
        <row r="185">
          <cell r="D185">
            <v>50000</v>
          </cell>
        </row>
        <row r="218">
          <cell r="D218">
            <v>0</v>
          </cell>
        </row>
        <row r="231">
          <cell r="D231">
            <v>0</v>
          </cell>
        </row>
        <row r="263">
          <cell r="D263">
            <v>500</v>
          </cell>
        </row>
        <row r="271">
          <cell r="D271">
            <v>2000</v>
          </cell>
        </row>
        <row r="278">
          <cell r="D278">
            <v>0</v>
          </cell>
        </row>
        <row r="314">
          <cell r="D314">
            <v>2000</v>
          </cell>
        </row>
        <row r="328">
          <cell r="D328">
            <v>14500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zoomScale="80" zoomScaleNormal="80" workbookViewId="0">
      <selection activeCell="H12" sqref="H12"/>
    </sheetView>
  </sheetViews>
  <sheetFormatPr defaultRowHeight="14.25"/>
  <cols>
    <col min="5" max="5" width="22.125" customWidth="1"/>
    <col min="6" max="7" width="22.125" hidden="1" customWidth="1"/>
    <col min="8" max="10" width="22.125" customWidth="1"/>
  </cols>
  <sheetData>
    <row r="1" spans="1:10" ht="42" customHeight="1">
      <c r="A1" s="96" t="s">
        <v>107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8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96" t="s">
        <v>29</v>
      </c>
      <c r="B3" s="96"/>
      <c r="C3" s="96"/>
      <c r="D3" s="96"/>
      <c r="E3" s="96"/>
      <c r="F3" s="96"/>
      <c r="G3" s="96"/>
      <c r="H3" s="96"/>
      <c r="I3" s="97"/>
      <c r="J3" s="97"/>
    </row>
    <row r="4" spans="1:10" ht="18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8" customHeight="1">
      <c r="A5" s="96" t="s">
        <v>30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18">
      <c r="A6" s="3"/>
      <c r="B6" s="4"/>
      <c r="C6" s="4"/>
      <c r="D6" s="4"/>
      <c r="E6" s="5"/>
      <c r="F6" s="6"/>
      <c r="G6" s="6"/>
      <c r="H6" s="6"/>
      <c r="I6" s="6"/>
      <c r="J6" s="7" t="s">
        <v>31</v>
      </c>
    </row>
    <row r="7" spans="1:10">
      <c r="A7" s="8"/>
      <c r="B7" s="9"/>
      <c r="C7" s="9"/>
      <c r="D7" s="10"/>
      <c r="E7" s="11"/>
      <c r="F7" s="12" t="s">
        <v>32</v>
      </c>
      <c r="G7" s="12" t="s">
        <v>33</v>
      </c>
      <c r="H7" s="12" t="s">
        <v>34</v>
      </c>
      <c r="I7" s="12" t="s">
        <v>104</v>
      </c>
      <c r="J7" s="12" t="s">
        <v>105</v>
      </c>
    </row>
    <row r="8" spans="1:10">
      <c r="A8" s="99" t="s">
        <v>20</v>
      </c>
      <c r="B8" s="100"/>
      <c r="C8" s="100"/>
      <c r="D8" s="100"/>
      <c r="E8" s="101"/>
      <c r="F8" s="13">
        <f>F9+F10</f>
        <v>552589.02999999991</v>
      </c>
      <c r="G8" s="13">
        <f>G9+G10</f>
        <v>1062643</v>
      </c>
      <c r="H8" s="13">
        <f>H9+H10</f>
        <v>1538050</v>
      </c>
      <c r="I8" s="13">
        <f>I9+I10</f>
        <v>-173850</v>
      </c>
      <c r="J8" s="13">
        <f>J9+J10</f>
        <v>1364200</v>
      </c>
    </row>
    <row r="9" spans="1:10">
      <c r="A9" s="102" t="s">
        <v>21</v>
      </c>
      <c r="B9" s="103"/>
      <c r="C9" s="103"/>
      <c r="D9" s="103"/>
      <c r="E9" s="104"/>
      <c r="F9" s="14">
        <f>' Račun prihoda i rashoda'!D11</f>
        <v>552589.02999999991</v>
      </c>
      <c r="G9" s="14">
        <f>' Račun prihoda i rashoda'!E11</f>
        <v>1062643</v>
      </c>
      <c r="H9" s="14">
        <f>' Račun prihoda i rashoda'!F11</f>
        <v>1538050</v>
      </c>
      <c r="I9" s="14">
        <f>' Račun prihoda i rashoda'!G11</f>
        <v>-173850</v>
      </c>
      <c r="J9" s="14">
        <f>' Račun prihoda i rashoda'!H11</f>
        <v>1364200</v>
      </c>
    </row>
    <row r="10" spans="1:10">
      <c r="A10" s="105" t="s">
        <v>37</v>
      </c>
      <c r="B10" s="104"/>
      <c r="C10" s="104"/>
      <c r="D10" s="104"/>
      <c r="E10" s="104"/>
      <c r="F10" s="14">
        <f>' Račun prihoda i rashoda'!D18</f>
        <v>0</v>
      </c>
      <c r="G10" s="14">
        <f>' Račun prihoda i rashoda'!E18</f>
        <v>0</v>
      </c>
      <c r="H10" s="14">
        <f>' Račun prihoda i rashoda'!F18</f>
        <v>0</v>
      </c>
      <c r="I10" s="14">
        <f>' Račun prihoda i rashoda'!G18</f>
        <v>0</v>
      </c>
      <c r="J10" s="14">
        <f>' Račun prihoda i rashoda'!H18</f>
        <v>0</v>
      </c>
    </row>
    <row r="11" spans="1:10">
      <c r="A11" s="15" t="s">
        <v>22</v>
      </c>
      <c r="B11" s="16"/>
      <c r="C11" s="16"/>
      <c r="D11" s="16"/>
      <c r="E11" s="16"/>
      <c r="F11" s="13">
        <f>F12+F13</f>
        <v>548489.85</v>
      </c>
      <c r="G11" s="13">
        <f>G12+G13</f>
        <v>1062643</v>
      </c>
      <c r="H11" s="13">
        <f>H12+H13</f>
        <v>1584050</v>
      </c>
      <c r="I11" s="13">
        <f>I12+I13</f>
        <v>-173850</v>
      </c>
      <c r="J11" s="13">
        <f>J12+J13</f>
        <v>1410200</v>
      </c>
    </row>
    <row r="12" spans="1:10">
      <c r="A12" s="113" t="s">
        <v>38</v>
      </c>
      <c r="B12" s="103"/>
      <c r="C12" s="103"/>
      <c r="D12" s="103"/>
      <c r="E12" s="103"/>
      <c r="F12" s="14">
        <f>' Račun prihoda i rashoda'!D27</f>
        <v>493867.1</v>
      </c>
      <c r="G12" s="14">
        <f>' Račun prihoda i rashoda'!E27</f>
        <v>631393</v>
      </c>
      <c r="H12" s="14">
        <f>' Račun prihoda i rashoda'!F27</f>
        <v>1114250</v>
      </c>
      <c r="I12" s="14">
        <f>' Račun prihoda i rashoda'!G27</f>
        <v>-77400</v>
      </c>
      <c r="J12" s="14">
        <f>' Račun prihoda i rashoda'!H27</f>
        <v>1036850</v>
      </c>
    </row>
    <row r="13" spans="1:10">
      <c r="A13" s="114" t="s">
        <v>23</v>
      </c>
      <c r="B13" s="104"/>
      <c r="C13" s="104"/>
      <c r="D13" s="104"/>
      <c r="E13" s="104"/>
      <c r="F13" s="17">
        <f>' Račun prihoda i rashoda'!D35</f>
        <v>54622.75</v>
      </c>
      <c r="G13" s="17">
        <f>' Račun prihoda i rashoda'!E35</f>
        <v>431250</v>
      </c>
      <c r="H13" s="17">
        <f>' Račun prihoda i rashoda'!F35</f>
        <v>469800</v>
      </c>
      <c r="I13" s="17">
        <f>' Račun prihoda i rashoda'!G35</f>
        <v>-96450</v>
      </c>
      <c r="J13" s="17">
        <f>' Račun prihoda i rashoda'!H35</f>
        <v>373350</v>
      </c>
    </row>
    <row r="14" spans="1:10">
      <c r="A14" s="106" t="s">
        <v>39</v>
      </c>
      <c r="B14" s="100"/>
      <c r="C14" s="100"/>
      <c r="D14" s="100"/>
      <c r="E14" s="100"/>
      <c r="F14" s="13">
        <f>F8-F11</f>
        <v>4099.1799999999348</v>
      </c>
      <c r="G14" s="13">
        <f>G8-G11</f>
        <v>0</v>
      </c>
      <c r="H14" s="13">
        <f>H8-H11</f>
        <v>-46000</v>
      </c>
      <c r="I14" s="13">
        <f>I8-I11</f>
        <v>0</v>
      </c>
      <c r="J14" s="13">
        <f>J8-J11</f>
        <v>-46000</v>
      </c>
    </row>
    <row r="15" spans="1:10" ht="18">
      <c r="A15" s="1"/>
      <c r="B15" s="18"/>
      <c r="C15" s="18"/>
      <c r="D15" s="18"/>
      <c r="E15" s="18"/>
      <c r="F15" s="18"/>
      <c r="G15" s="18"/>
      <c r="H15" s="19"/>
      <c r="I15" s="19"/>
      <c r="J15" s="19"/>
    </row>
    <row r="16" spans="1:10" ht="18" customHeight="1">
      <c r="A16" s="96" t="s">
        <v>40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18">
      <c r="A17" s="1"/>
      <c r="B17" s="18"/>
      <c r="C17" s="18"/>
      <c r="D17" s="18"/>
      <c r="E17" s="18"/>
      <c r="F17" s="18"/>
      <c r="G17" s="18"/>
      <c r="H17" s="19"/>
      <c r="I17" s="19"/>
      <c r="J17" s="19"/>
    </row>
    <row r="18" spans="1:10">
      <c r="A18" s="8"/>
      <c r="B18" s="9"/>
      <c r="C18" s="9"/>
      <c r="D18" s="10"/>
      <c r="E18" s="11"/>
      <c r="F18" s="12" t="s">
        <v>32</v>
      </c>
      <c r="G18" s="12" t="s">
        <v>33</v>
      </c>
      <c r="H18" s="12" t="s">
        <v>34</v>
      </c>
      <c r="I18" s="12" t="s">
        <v>104</v>
      </c>
      <c r="J18" s="12" t="s">
        <v>105</v>
      </c>
    </row>
    <row r="19" spans="1:10">
      <c r="A19" s="114" t="s">
        <v>24</v>
      </c>
      <c r="B19" s="104"/>
      <c r="C19" s="104"/>
      <c r="D19" s="104"/>
      <c r="E19" s="104"/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>
      <c r="A20" s="114" t="s">
        <v>41</v>
      </c>
      <c r="B20" s="104"/>
      <c r="C20" s="104"/>
      <c r="D20" s="104"/>
      <c r="E20" s="104"/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>
      <c r="A21" s="106" t="s">
        <v>42</v>
      </c>
      <c r="B21" s="100"/>
      <c r="C21" s="100"/>
      <c r="D21" s="100"/>
      <c r="E21" s="100"/>
      <c r="F21" s="13">
        <f>F19-F20</f>
        <v>0</v>
      </c>
      <c r="G21" s="13">
        <f>G19-G20</f>
        <v>0</v>
      </c>
      <c r="H21" s="13">
        <f>H19-H20</f>
        <v>0</v>
      </c>
      <c r="I21" s="13">
        <f>I19-I20</f>
        <v>0</v>
      </c>
      <c r="J21" s="13">
        <f>J19-J20</f>
        <v>0</v>
      </c>
    </row>
    <row r="22" spans="1:10">
      <c r="A22" s="106" t="s">
        <v>43</v>
      </c>
      <c r="B22" s="100"/>
      <c r="C22" s="100"/>
      <c r="D22" s="100"/>
      <c r="E22" s="100"/>
      <c r="F22" s="13">
        <f>F14+F21</f>
        <v>4099.1799999999348</v>
      </c>
      <c r="G22" s="13">
        <f>G14+G21</f>
        <v>0</v>
      </c>
      <c r="H22" s="13">
        <f>H14+H21</f>
        <v>-46000</v>
      </c>
      <c r="I22" s="13">
        <f>I14+I21</f>
        <v>0</v>
      </c>
      <c r="J22" s="13">
        <f>J14+J21</f>
        <v>-46000</v>
      </c>
    </row>
    <row r="23" spans="1:10" ht="18">
      <c r="A23" s="20"/>
      <c r="B23" s="18"/>
      <c r="C23" s="18"/>
      <c r="D23" s="18"/>
      <c r="E23" s="18"/>
      <c r="F23" s="18"/>
      <c r="G23" s="18"/>
      <c r="H23" s="19"/>
      <c r="I23" s="19"/>
      <c r="J23" s="19"/>
    </row>
    <row r="24" spans="1:10" ht="18" customHeight="1">
      <c r="A24" s="96" t="s">
        <v>44</v>
      </c>
      <c r="B24" s="98"/>
      <c r="C24" s="98"/>
      <c r="D24" s="98"/>
      <c r="E24" s="98"/>
      <c r="F24" s="98"/>
      <c r="G24" s="98"/>
      <c r="H24" s="98"/>
      <c r="I24" s="98"/>
      <c r="J24" s="98"/>
    </row>
    <row r="25" spans="1:10" ht="18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8"/>
      <c r="B26" s="9"/>
      <c r="C26" s="9"/>
      <c r="D26" s="10"/>
      <c r="E26" s="11"/>
      <c r="F26" s="12" t="s">
        <v>32</v>
      </c>
      <c r="G26" s="12" t="s">
        <v>33</v>
      </c>
      <c r="H26" s="12" t="s">
        <v>34</v>
      </c>
      <c r="I26" s="12" t="s">
        <v>104</v>
      </c>
      <c r="J26" s="12" t="s">
        <v>105</v>
      </c>
    </row>
    <row r="27" spans="1:10" ht="15" customHeight="1">
      <c r="A27" s="110" t="s">
        <v>45</v>
      </c>
      <c r="B27" s="111"/>
      <c r="C27" s="111"/>
      <c r="D27" s="111"/>
      <c r="E27" s="112"/>
      <c r="F27" s="23">
        <v>-4099</v>
      </c>
      <c r="G27" s="23">
        <f>F29</f>
        <v>0</v>
      </c>
      <c r="H27" s="23">
        <v>0</v>
      </c>
      <c r="I27" s="23">
        <f>I37</f>
        <v>-180000</v>
      </c>
      <c r="J27" s="23">
        <f>I37</f>
        <v>-180000</v>
      </c>
    </row>
    <row r="28" spans="1:10" ht="15" customHeight="1">
      <c r="A28" s="106" t="s">
        <v>46</v>
      </c>
      <c r="B28" s="100"/>
      <c r="C28" s="100"/>
      <c r="D28" s="100"/>
      <c r="E28" s="100"/>
      <c r="F28" s="24">
        <f>F22+F27</f>
        <v>0.17999999993480742</v>
      </c>
      <c r="G28" s="24">
        <f>G22+G27</f>
        <v>0</v>
      </c>
      <c r="H28" s="24">
        <f>H22+H27</f>
        <v>-46000</v>
      </c>
      <c r="I28" s="24">
        <f>I22+I27</f>
        <v>-180000</v>
      </c>
      <c r="J28" s="25">
        <f>J22+J27</f>
        <v>-226000</v>
      </c>
    </row>
    <row r="29" spans="1:10" ht="45" customHeight="1">
      <c r="A29" s="99" t="s">
        <v>47</v>
      </c>
      <c r="B29" s="107"/>
      <c r="C29" s="107"/>
      <c r="D29" s="107"/>
      <c r="E29" s="108"/>
      <c r="F29" s="24">
        <v>0</v>
      </c>
      <c r="G29" s="24">
        <f>G28</f>
        <v>0</v>
      </c>
      <c r="H29" s="24">
        <v>0</v>
      </c>
      <c r="I29" s="24">
        <f>I14+I21+I27-I28</f>
        <v>0</v>
      </c>
      <c r="J29" s="25">
        <f>J14+J21+J27-J28</f>
        <v>0</v>
      </c>
    </row>
    <row r="30" spans="1:10" ht="18" customHeight="1">
      <c r="A30" s="26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18" customHeight="1">
      <c r="A31" s="109" t="s">
        <v>48</v>
      </c>
      <c r="B31" s="109"/>
      <c r="C31" s="109"/>
      <c r="D31" s="109"/>
      <c r="E31" s="109"/>
      <c r="F31" s="109"/>
      <c r="G31" s="109"/>
      <c r="H31" s="109"/>
      <c r="I31" s="109"/>
      <c r="J31" s="109"/>
    </row>
    <row r="32" spans="1:10" ht="18">
      <c r="A32" s="28"/>
      <c r="B32" s="29"/>
      <c r="C32" s="29"/>
      <c r="D32" s="29"/>
      <c r="E32" s="29"/>
      <c r="F32" s="29"/>
      <c r="G32" s="29"/>
      <c r="H32" s="30"/>
      <c r="I32" s="30"/>
      <c r="J32" s="30"/>
    </row>
    <row r="33" spans="1:10">
      <c r="A33" s="31"/>
      <c r="B33" s="32"/>
      <c r="C33" s="32"/>
      <c r="D33" s="33"/>
      <c r="E33" s="34"/>
      <c r="F33" s="12" t="s">
        <v>32</v>
      </c>
      <c r="G33" s="12" t="s">
        <v>33</v>
      </c>
      <c r="H33" s="12" t="s">
        <v>34</v>
      </c>
      <c r="I33" s="12" t="s">
        <v>104</v>
      </c>
      <c r="J33" s="12" t="s">
        <v>105</v>
      </c>
    </row>
    <row r="34" spans="1:10">
      <c r="A34" s="110" t="s">
        <v>45</v>
      </c>
      <c r="B34" s="111"/>
      <c r="C34" s="111"/>
      <c r="D34" s="111"/>
      <c r="E34" s="112"/>
      <c r="F34" s="23">
        <f>F27</f>
        <v>-4099</v>
      </c>
      <c r="G34" s="23">
        <f>F37</f>
        <v>0.17999999993480742</v>
      </c>
      <c r="H34" s="23">
        <f>G37</f>
        <v>0.17999999993480742</v>
      </c>
      <c r="I34" s="23">
        <v>-180000</v>
      </c>
      <c r="J34" s="35">
        <f>I37</f>
        <v>-180000</v>
      </c>
    </row>
    <row r="35" spans="1:10" ht="28.5" customHeight="1">
      <c r="A35" s="110" t="s">
        <v>49</v>
      </c>
      <c r="B35" s="111"/>
      <c r="C35" s="111"/>
      <c r="D35" s="111"/>
      <c r="E35" s="112"/>
      <c r="F35" s="23">
        <v>0</v>
      </c>
      <c r="G35" s="23">
        <v>0</v>
      </c>
      <c r="H35" s="23">
        <v>0</v>
      </c>
      <c r="I35" s="23">
        <v>0</v>
      </c>
      <c r="J35" s="35">
        <v>0</v>
      </c>
    </row>
    <row r="36" spans="1:10">
      <c r="A36" s="110" t="s">
        <v>50</v>
      </c>
      <c r="B36" s="115"/>
      <c r="C36" s="115"/>
      <c r="D36" s="115"/>
      <c r="E36" s="116"/>
      <c r="F36" s="23">
        <f>F22</f>
        <v>4099.1799999999348</v>
      </c>
      <c r="G36" s="23">
        <f>G22</f>
        <v>0</v>
      </c>
      <c r="H36" s="23">
        <f>H22</f>
        <v>-46000</v>
      </c>
      <c r="I36" s="23">
        <v>0</v>
      </c>
      <c r="J36" s="35">
        <v>0</v>
      </c>
    </row>
    <row r="37" spans="1:10" ht="15" customHeight="1">
      <c r="A37" s="106" t="s">
        <v>46</v>
      </c>
      <c r="B37" s="100"/>
      <c r="C37" s="100"/>
      <c r="D37" s="100"/>
      <c r="E37" s="100"/>
      <c r="F37" s="36">
        <f>F34-F35+F36</f>
        <v>0.17999999993480742</v>
      </c>
      <c r="G37" s="36">
        <f>G34-G35+G36</f>
        <v>0.17999999993480742</v>
      </c>
      <c r="H37" s="36">
        <f>H34+H36</f>
        <v>-45999.820000000065</v>
      </c>
      <c r="I37" s="36">
        <v>-180000</v>
      </c>
      <c r="J37" s="37">
        <f>J34-J35+J36</f>
        <v>-180000</v>
      </c>
    </row>
    <row r="38" spans="1:10" ht="17.25" customHeight="1"/>
    <row r="39" spans="1:10">
      <c r="A39" s="117"/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ht="9" customHeight="1"/>
  </sheetData>
  <mergeCells count="24">
    <mergeCell ref="A37:E37"/>
    <mergeCell ref="A16:J16"/>
    <mergeCell ref="A19:E19"/>
    <mergeCell ref="A20:E20"/>
    <mergeCell ref="A39:J39"/>
    <mergeCell ref="A21:E21"/>
    <mergeCell ref="A22:E22"/>
    <mergeCell ref="A24:J24"/>
    <mergeCell ref="A27:E27"/>
    <mergeCell ref="A35:E35"/>
    <mergeCell ref="A12:E12"/>
    <mergeCell ref="A13:E13"/>
    <mergeCell ref="A14:E14"/>
    <mergeCell ref="A36:E36"/>
    <mergeCell ref="A10:E10"/>
    <mergeCell ref="A28:E28"/>
    <mergeCell ref="A29:E29"/>
    <mergeCell ref="A31:J31"/>
    <mergeCell ref="A34:E34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topLeftCell="A29" workbookViewId="0">
      <selection activeCell="F35" sqref="F35"/>
    </sheetView>
  </sheetViews>
  <sheetFormatPr defaultRowHeight="14.25"/>
  <cols>
    <col min="1" max="1" width="6.375" bestFit="1" customWidth="1"/>
    <col min="2" max="2" width="7.375" bestFit="1" customWidth="1"/>
    <col min="3" max="3" width="22.125" customWidth="1"/>
    <col min="4" max="5" width="22.125" hidden="1" customWidth="1"/>
    <col min="6" max="8" width="22.125" customWidth="1"/>
  </cols>
  <sheetData>
    <row r="1" spans="1:10" ht="42" customHeight="1">
      <c r="A1" s="96" t="s">
        <v>106</v>
      </c>
      <c r="B1" s="96"/>
      <c r="C1" s="96"/>
      <c r="D1" s="96"/>
      <c r="E1" s="96"/>
      <c r="F1" s="96"/>
      <c r="G1" s="96"/>
      <c r="H1" s="96"/>
      <c r="I1" s="38"/>
      <c r="J1" s="38"/>
    </row>
    <row r="2" spans="1:10" ht="18" customHeight="1">
      <c r="A2" s="1"/>
      <c r="B2" s="1"/>
      <c r="C2" s="1"/>
      <c r="D2" s="1"/>
      <c r="E2" s="1"/>
      <c r="F2" s="1"/>
      <c r="G2" s="1"/>
      <c r="H2" s="1"/>
    </row>
    <row r="3" spans="1:10" ht="15.75" customHeight="1">
      <c r="A3" s="96" t="s">
        <v>29</v>
      </c>
      <c r="B3" s="96"/>
      <c r="C3" s="96"/>
      <c r="D3" s="96"/>
      <c r="E3" s="96"/>
      <c r="F3" s="96"/>
      <c r="G3" s="97"/>
      <c r="H3" s="97"/>
    </row>
    <row r="4" spans="1:10" ht="18">
      <c r="A4" s="1"/>
      <c r="B4" s="1"/>
      <c r="C4" s="1"/>
      <c r="D4" s="1"/>
      <c r="E4" s="1"/>
      <c r="F4" s="1"/>
      <c r="G4" s="2"/>
      <c r="H4" s="2"/>
    </row>
    <row r="5" spans="1:10" ht="18" customHeight="1">
      <c r="A5" s="96" t="s">
        <v>51</v>
      </c>
      <c r="B5" s="98"/>
      <c r="C5" s="98"/>
      <c r="D5" s="98"/>
      <c r="E5" s="98"/>
      <c r="F5" s="98"/>
      <c r="G5" s="98"/>
      <c r="H5" s="98"/>
    </row>
    <row r="6" spans="1:10" ht="18">
      <c r="A6" s="1"/>
      <c r="B6" s="1"/>
      <c r="C6" s="1"/>
      <c r="D6" s="1"/>
      <c r="E6" s="1"/>
      <c r="F6" s="1"/>
      <c r="G6" s="2"/>
      <c r="H6" s="2"/>
    </row>
    <row r="7" spans="1:10" ht="15.75" customHeight="1">
      <c r="A7" s="96" t="s">
        <v>52</v>
      </c>
      <c r="B7" s="119"/>
      <c r="C7" s="119"/>
      <c r="D7" s="119"/>
      <c r="E7" s="119"/>
      <c r="F7" s="119"/>
      <c r="G7" s="119"/>
      <c r="H7" s="119"/>
    </row>
    <row r="8" spans="1:10" ht="18">
      <c r="A8" s="1"/>
      <c r="B8" s="1"/>
      <c r="C8" s="1"/>
      <c r="D8" s="1"/>
      <c r="E8" s="1"/>
      <c r="F8" s="1"/>
      <c r="G8" s="2"/>
      <c r="H8" s="2"/>
    </row>
    <row r="9" spans="1:10" ht="25.5">
      <c r="A9" s="39" t="s">
        <v>53</v>
      </c>
      <c r="B9" s="40" t="s">
        <v>54</v>
      </c>
      <c r="C9" s="40" t="s">
        <v>55</v>
      </c>
      <c r="D9" s="40" t="s">
        <v>56</v>
      </c>
      <c r="E9" s="39" t="s">
        <v>33</v>
      </c>
      <c r="F9" s="39" t="s">
        <v>34</v>
      </c>
      <c r="G9" s="39" t="s">
        <v>104</v>
      </c>
      <c r="H9" s="39" t="s">
        <v>105</v>
      </c>
    </row>
    <row r="10" spans="1:10">
      <c r="A10" s="41"/>
      <c r="B10" s="42"/>
      <c r="C10" s="43" t="s">
        <v>20</v>
      </c>
      <c r="D10" s="44">
        <f>D11+D18</f>
        <v>552589.02999999991</v>
      </c>
      <c r="E10" s="44">
        <f>E11+E18</f>
        <v>1062643</v>
      </c>
      <c r="F10" s="44">
        <f>F11+F18</f>
        <v>1538050</v>
      </c>
      <c r="G10" s="44">
        <f>G11+G18</f>
        <v>-173850</v>
      </c>
      <c r="H10" s="44">
        <f>H11+H18</f>
        <v>1364200</v>
      </c>
    </row>
    <row r="11" spans="1:10" ht="15.75" customHeight="1">
      <c r="A11" s="45">
        <v>6</v>
      </c>
      <c r="B11" s="45"/>
      <c r="C11" s="45" t="s">
        <v>1</v>
      </c>
      <c r="D11" s="46">
        <f>SUM(D12:D17)</f>
        <v>552589.02999999991</v>
      </c>
      <c r="E11" s="46">
        <f>SUM(E12:E17)</f>
        <v>1062643</v>
      </c>
      <c r="F11" s="46">
        <f>SUM(F12:F17)</f>
        <v>1538050</v>
      </c>
      <c r="G11" s="46">
        <f>SUM(G12:G17)</f>
        <v>-173850</v>
      </c>
      <c r="H11" s="46">
        <f>SUM(H12:H17)</f>
        <v>1364200</v>
      </c>
    </row>
    <row r="12" spans="1:10" ht="15.75" customHeight="1">
      <c r="A12" s="45"/>
      <c r="B12" s="47">
        <v>61</v>
      </c>
      <c r="C12" s="47" t="s">
        <v>2</v>
      </c>
      <c r="D12" s="48">
        <v>212800.13</v>
      </c>
      <c r="E12" s="48">
        <v>109780</v>
      </c>
      <c r="F12" s="48">
        <f>'Prihodi i rashodi po izvorima'!D12-F14</f>
        <v>126450</v>
      </c>
      <c r="G12" s="48">
        <f>H12-F12</f>
        <v>5000</v>
      </c>
      <c r="H12" s="48">
        <v>131450</v>
      </c>
    </row>
    <row r="13" spans="1:10" ht="38.25">
      <c r="A13" s="49"/>
      <c r="B13" s="47">
        <v>63</v>
      </c>
      <c r="C13" s="47" t="s">
        <v>57</v>
      </c>
      <c r="D13" s="48">
        <v>199099.71</v>
      </c>
      <c r="E13" s="48">
        <v>836963</v>
      </c>
      <c r="F13" s="48">
        <v>1264100</v>
      </c>
      <c r="G13" s="48">
        <f>H13-F13</f>
        <v>-150700</v>
      </c>
      <c r="H13" s="48">
        <v>1113400</v>
      </c>
    </row>
    <row r="14" spans="1:10">
      <c r="A14" s="49"/>
      <c r="B14" s="47">
        <v>64</v>
      </c>
      <c r="C14" s="47" t="s">
        <v>3</v>
      </c>
      <c r="D14" s="48">
        <v>11603.22</v>
      </c>
      <c r="E14" s="48">
        <v>37000</v>
      </c>
      <c r="F14" s="48">
        <v>11000</v>
      </c>
      <c r="G14" s="48">
        <f>H14-F14</f>
        <v>56500</v>
      </c>
      <c r="H14" s="48">
        <v>67500</v>
      </c>
    </row>
    <row r="15" spans="1:10" ht="51">
      <c r="A15" s="49"/>
      <c r="B15" s="47">
        <v>65</v>
      </c>
      <c r="C15" s="47" t="s">
        <v>58</v>
      </c>
      <c r="D15" s="48">
        <v>129085.97</v>
      </c>
      <c r="E15" s="48">
        <v>78900</v>
      </c>
      <c r="F15" s="48">
        <v>126500</v>
      </c>
      <c r="G15" s="48">
        <f>H15-F15</f>
        <v>-84650</v>
      </c>
      <c r="H15" s="48">
        <v>41850</v>
      </c>
    </row>
    <row r="16" spans="1:10" ht="38.25">
      <c r="A16" s="49"/>
      <c r="B16" s="47">
        <v>66</v>
      </c>
      <c r="C16" s="47" t="s">
        <v>59</v>
      </c>
      <c r="D16" s="48">
        <v>0</v>
      </c>
      <c r="E16" s="48">
        <v>0</v>
      </c>
      <c r="F16" s="48">
        <f>'Prihodi i rashodi po izvorima'!D20</f>
        <v>10000</v>
      </c>
      <c r="G16" s="48">
        <v>-10000</v>
      </c>
      <c r="H16" s="48">
        <v>0</v>
      </c>
    </row>
    <row r="17" spans="1:8" ht="25.5">
      <c r="A17" s="49"/>
      <c r="B17" s="47">
        <v>68</v>
      </c>
      <c r="C17" s="47" t="s">
        <v>60</v>
      </c>
      <c r="D17" s="48">
        <v>0</v>
      </c>
      <c r="E17" s="48">
        <v>0</v>
      </c>
      <c r="F17" s="48">
        <v>0</v>
      </c>
      <c r="G17" s="48">
        <v>10000</v>
      </c>
      <c r="H17" s="48">
        <v>10000</v>
      </c>
    </row>
    <row r="18" spans="1:8" ht="25.5">
      <c r="A18" s="50">
        <v>7</v>
      </c>
      <c r="B18" s="51"/>
      <c r="C18" s="52" t="s">
        <v>61</v>
      </c>
      <c r="D18" s="46">
        <f>SUM(D19:D20)</f>
        <v>0</v>
      </c>
      <c r="E18" s="46">
        <f>SUM(E19:E20)</f>
        <v>0</v>
      </c>
      <c r="F18" s="46">
        <f>SUM(F19:F20)</f>
        <v>0</v>
      </c>
      <c r="G18" s="46">
        <f>SUM(G19:G20)</f>
        <v>0</v>
      </c>
      <c r="H18" s="46">
        <f>SUM(H19:H20)</f>
        <v>0</v>
      </c>
    </row>
    <row r="19" spans="1:8" ht="38.25">
      <c r="A19" s="47"/>
      <c r="B19" s="47">
        <v>71</v>
      </c>
      <c r="C19" s="53" t="s">
        <v>62</v>
      </c>
      <c r="D19" s="48">
        <v>0</v>
      </c>
      <c r="E19" s="54"/>
      <c r="F19" s="54"/>
      <c r="G19" s="54"/>
      <c r="H19" s="55"/>
    </row>
    <row r="20" spans="1:8" ht="15.75" customHeight="1">
      <c r="A20" s="47"/>
      <c r="B20" s="47">
        <v>72</v>
      </c>
      <c r="C20" s="53" t="s">
        <v>63</v>
      </c>
      <c r="D20" s="48"/>
      <c r="E20" s="54"/>
      <c r="F20" s="54"/>
      <c r="G20" s="54"/>
      <c r="H20" s="54"/>
    </row>
    <row r="21" spans="1:8" ht="18">
      <c r="A21" s="1"/>
      <c r="B21" s="1"/>
      <c r="C21" s="1"/>
      <c r="D21" s="1"/>
      <c r="E21" s="1"/>
      <c r="F21" s="1"/>
      <c r="G21" s="2"/>
      <c r="H21" s="2"/>
    </row>
    <row r="22" spans="1:8" hidden="1">
      <c r="A22" s="39"/>
      <c r="B22" s="40"/>
      <c r="C22" s="40"/>
      <c r="D22" s="40"/>
      <c r="E22" s="39"/>
      <c r="F22" s="39"/>
      <c r="G22" s="39"/>
      <c r="H22" s="39"/>
    </row>
    <row r="23" spans="1:8" ht="15">
      <c r="A23" s="96" t="s">
        <v>64</v>
      </c>
      <c r="B23" s="119"/>
      <c r="C23" s="119"/>
      <c r="D23" s="119"/>
      <c r="E23" s="119"/>
      <c r="F23" s="119"/>
      <c r="G23" s="119"/>
      <c r="H23" s="119"/>
    </row>
    <row r="24" spans="1:8" ht="15.75" customHeight="1">
      <c r="A24" s="1"/>
      <c r="B24" s="1"/>
      <c r="C24" s="1"/>
      <c r="D24" s="1"/>
      <c r="E24" s="1"/>
      <c r="F24" s="1"/>
      <c r="G24" s="2"/>
      <c r="H24" s="2"/>
    </row>
    <row r="25" spans="1:8" ht="15.75" customHeight="1">
      <c r="A25" s="39" t="s">
        <v>53</v>
      </c>
      <c r="B25" s="40" t="s">
        <v>54</v>
      </c>
      <c r="C25" s="40" t="s">
        <v>65</v>
      </c>
      <c r="D25" s="40" t="s">
        <v>56</v>
      </c>
      <c r="E25" s="39" t="s">
        <v>33</v>
      </c>
      <c r="F25" s="39" t="s">
        <v>34</v>
      </c>
      <c r="G25" s="39" t="s">
        <v>104</v>
      </c>
      <c r="H25" s="39" t="s">
        <v>105</v>
      </c>
    </row>
    <row r="26" spans="1:8">
      <c r="A26" s="41"/>
      <c r="B26" s="42"/>
      <c r="C26" s="43" t="s">
        <v>22</v>
      </c>
      <c r="D26" s="44">
        <f>D27+D35</f>
        <v>548489.85</v>
      </c>
      <c r="E26" s="44">
        <f>E27+E35</f>
        <v>1062643</v>
      </c>
      <c r="F26" s="44">
        <f>F27+F35</f>
        <v>1584050</v>
      </c>
      <c r="G26" s="44">
        <f>G27+G35</f>
        <v>-173850</v>
      </c>
      <c r="H26" s="44">
        <f>H27+H35</f>
        <v>1410200</v>
      </c>
    </row>
    <row r="27" spans="1:8">
      <c r="A27" s="45">
        <v>3</v>
      </c>
      <c r="B27" s="45"/>
      <c r="C27" s="45" t="s">
        <v>6</v>
      </c>
      <c r="D27" s="46">
        <f>SUM(D28:D34)</f>
        <v>493867.1</v>
      </c>
      <c r="E27" s="46">
        <f>SUM(E28:E34)</f>
        <v>631393</v>
      </c>
      <c r="F27" s="46">
        <f>SUM(F28:F34)</f>
        <v>1114250</v>
      </c>
      <c r="G27" s="46">
        <f>SUM(G28:G34)</f>
        <v>-77400</v>
      </c>
      <c r="H27" s="46">
        <f>SUM(H28:H34)</f>
        <v>1036850</v>
      </c>
    </row>
    <row r="28" spans="1:8">
      <c r="A28" s="45"/>
      <c r="B28" s="47">
        <v>31</v>
      </c>
      <c r="C28" s="47" t="s">
        <v>8</v>
      </c>
      <c r="D28" s="48">
        <v>105590.92</v>
      </c>
      <c r="E28" s="48">
        <v>159000</v>
      </c>
      <c r="F28" s="48">
        <v>226000</v>
      </c>
      <c r="G28" s="48">
        <v>36000</v>
      </c>
      <c r="H28" s="48">
        <f>F28+G28</f>
        <v>262000</v>
      </c>
    </row>
    <row r="29" spans="1:8">
      <c r="A29" s="49"/>
      <c r="B29" s="47">
        <v>32</v>
      </c>
      <c r="C29" s="47" t="s">
        <v>10</v>
      </c>
      <c r="D29" s="48">
        <v>337304.83</v>
      </c>
      <c r="E29" s="48">
        <v>418043</v>
      </c>
      <c r="F29" s="48">
        <v>647200</v>
      </c>
      <c r="G29" s="48">
        <v>-121000</v>
      </c>
      <c r="H29" s="48">
        <f t="shared" ref="H29:H38" si="0">F29+G29</f>
        <v>526200</v>
      </c>
    </row>
    <row r="30" spans="1:8">
      <c r="A30" s="49"/>
      <c r="B30" s="47">
        <v>34</v>
      </c>
      <c r="C30" s="47" t="s">
        <v>12</v>
      </c>
      <c r="D30" s="48">
        <v>1162.3499999999999</v>
      </c>
      <c r="E30" s="48">
        <v>2160</v>
      </c>
      <c r="F30" s="48">
        <v>2550</v>
      </c>
      <c r="G30" s="48">
        <v>0</v>
      </c>
      <c r="H30" s="48">
        <f t="shared" si="0"/>
        <v>2550</v>
      </c>
    </row>
    <row r="31" spans="1:8">
      <c r="A31" s="49"/>
      <c r="B31" s="47">
        <v>35</v>
      </c>
      <c r="C31" s="47" t="s">
        <v>66</v>
      </c>
      <c r="D31" s="48">
        <v>0</v>
      </c>
      <c r="E31" s="48"/>
      <c r="F31" s="48"/>
      <c r="G31" s="48"/>
      <c r="H31" s="48">
        <f t="shared" si="0"/>
        <v>0</v>
      </c>
    </row>
    <row r="32" spans="1:8" ht="25.5">
      <c r="A32" s="49"/>
      <c r="B32" s="47">
        <v>36</v>
      </c>
      <c r="C32" s="47" t="s">
        <v>67</v>
      </c>
      <c r="D32" s="48">
        <v>0</v>
      </c>
      <c r="E32" s="48">
        <f>'[1]POSEBNI DIO'!D278</f>
        <v>0</v>
      </c>
      <c r="F32" s="48"/>
      <c r="G32" s="48"/>
      <c r="H32" s="48">
        <f t="shared" si="0"/>
        <v>0</v>
      </c>
    </row>
    <row r="33" spans="1:8" ht="38.25">
      <c r="A33" s="49"/>
      <c r="B33" s="47">
        <v>37</v>
      </c>
      <c r="C33" s="47" t="s">
        <v>68</v>
      </c>
      <c r="D33" s="48">
        <v>33089.78</v>
      </c>
      <c r="E33" s="48">
        <v>16600</v>
      </c>
      <c r="F33" s="48">
        <v>167500</v>
      </c>
      <c r="G33" s="48">
        <v>7500</v>
      </c>
      <c r="H33" s="48">
        <f t="shared" si="0"/>
        <v>175000</v>
      </c>
    </row>
    <row r="34" spans="1:8">
      <c r="A34" s="49"/>
      <c r="B34" s="49">
        <v>38</v>
      </c>
      <c r="C34" s="56" t="s">
        <v>15</v>
      </c>
      <c r="D34" s="48">
        <v>16719.22</v>
      </c>
      <c r="E34" s="48">
        <v>35590</v>
      </c>
      <c r="F34" s="48">
        <v>71000</v>
      </c>
      <c r="G34" s="48">
        <v>100</v>
      </c>
      <c r="H34" s="48">
        <f t="shared" si="0"/>
        <v>71100</v>
      </c>
    </row>
    <row r="35" spans="1:8" ht="25.5">
      <c r="A35" s="50">
        <v>4</v>
      </c>
      <c r="B35" s="51"/>
      <c r="C35" s="52" t="s">
        <v>26</v>
      </c>
      <c r="D35" s="46">
        <f>SUM(D36:D38)</f>
        <v>54622.75</v>
      </c>
      <c r="E35" s="46">
        <f>SUM(E36:E38)</f>
        <v>431250</v>
      </c>
      <c r="F35" s="46">
        <f>SUM(F36:F38)</f>
        <v>469800</v>
      </c>
      <c r="G35" s="46">
        <f>SUM(G36:G38)</f>
        <v>-96450</v>
      </c>
      <c r="H35" s="46">
        <f>SUM(H36:H38)</f>
        <v>373350</v>
      </c>
    </row>
    <row r="36" spans="1:8" ht="38.25">
      <c r="A36" s="47"/>
      <c r="B36" s="47">
        <v>41</v>
      </c>
      <c r="C36" s="53" t="s">
        <v>69</v>
      </c>
      <c r="D36" s="48">
        <v>0</v>
      </c>
      <c r="E36" s="48">
        <f>'[1]POSEBNI DIO'!D176</f>
        <v>0</v>
      </c>
      <c r="F36" s="48"/>
      <c r="G36" s="48">
        <v>1750</v>
      </c>
      <c r="H36" s="48">
        <f t="shared" si="0"/>
        <v>1750</v>
      </c>
    </row>
    <row r="37" spans="1:8" ht="38.25">
      <c r="A37" s="49"/>
      <c r="B37" s="49">
        <v>42</v>
      </c>
      <c r="C37" s="53" t="s">
        <v>69</v>
      </c>
      <c r="D37" s="48">
        <v>54622.75</v>
      </c>
      <c r="E37" s="48">
        <v>381250</v>
      </c>
      <c r="F37" s="48">
        <v>394800</v>
      </c>
      <c r="G37" s="48">
        <v>-58200</v>
      </c>
      <c r="H37" s="48">
        <f t="shared" si="0"/>
        <v>336600</v>
      </c>
    </row>
    <row r="38" spans="1:8" ht="38.25">
      <c r="A38" s="49"/>
      <c r="B38" s="49">
        <v>45</v>
      </c>
      <c r="C38" s="53" t="s">
        <v>87</v>
      </c>
      <c r="D38" s="48">
        <v>0</v>
      </c>
      <c r="E38" s="48">
        <v>50000</v>
      </c>
      <c r="F38" s="48">
        <v>75000</v>
      </c>
      <c r="G38" s="48">
        <v>-40000</v>
      </c>
      <c r="H38" s="48">
        <f t="shared" si="0"/>
        <v>35000</v>
      </c>
    </row>
    <row r="39" spans="1:8">
      <c r="D39" s="57"/>
      <c r="E39" s="57"/>
      <c r="F39" s="57"/>
      <c r="G39" s="57"/>
      <c r="H39" s="57"/>
    </row>
  </sheetData>
  <mergeCells count="5">
    <mergeCell ref="A1:H1"/>
    <mergeCell ref="A3:H3"/>
    <mergeCell ref="A5:H5"/>
    <mergeCell ref="A7:H7"/>
    <mergeCell ref="A23:H23"/>
  </mergeCells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tabSelected="1" topLeftCell="A7" workbookViewId="0">
      <selection activeCell="E38" sqref="E38"/>
    </sheetView>
  </sheetViews>
  <sheetFormatPr defaultRowHeight="14.25"/>
  <cols>
    <col min="1" max="1" width="29.375" customWidth="1"/>
    <col min="2" max="3" width="22.125" hidden="1" customWidth="1"/>
    <col min="4" max="6" width="22.125" customWidth="1"/>
  </cols>
  <sheetData>
    <row r="1" spans="1:8" ht="42" customHeight="1">
      <c r="A1" s="96" t="s">
        <v>106</v>
      </c>
      <c r="B1" s="96"/>
      <c r="C1" s="96"/>
      <c r="D1" s="96"/>
      <c r="E1" s="96"/>
      <c r="F1" s="96"/>
      <c r="G1" s="96"/>
      <c r="H1" s="38"/>
    </row>
    <row r="2" spans="1:8" ht="18" customHeight="1">
      <c r="A2" s="1"/>
      <c r="B2" s="1"/>
      <c r="C2" s="1"/>
      <c r="D2" s="1"/>
      <c r="E2" s="1"/>
      <c r="F2" s="1"/>
    </row>
    <row r="3" spans="1:8" ht="15.75" customHeight="1">
      <c r="A3" s="96" t="s">
        <v>29</v>
      </c>
      <c r="B3" s="96"/>
      <c r="C3" s="96"/>
      <c r="D3" s="96"/>
      <c r="E3" s="96"/>
      <c r="F3" s="96"/>
    </row>
    <row r="4" spans="1:8" ht="18">
      <c r="A4" s="1"/>
      <c r="B4" s="1"/>
      <c r="C4" s="1"/>
      <c r="D4" s="1"/>
      <c r="E4" s="2"/>
      <c r="F4" s="2"/>
    </row>
    <row r="5" spans="1:8" ht="18" customHeight="1">
      <c r="A5" s="96" t="s">
        <v>51</v>
      </c>
      <c r="B5" s="96"/>
      <c r="C5" s="96"/>
      <c r="D5" s="96"/>
      <c r="E5" s="96"/>
      <c r="F5" s="96"/>
    </row>
    <row r="6" spans="1:8" ht="18">
      <c r="A6" s="1"/>
      <c r="B6" s="1"/>
      <c r="C6" s="1"/>
      <c r="D6" s="1"/>
      <c r="E6" s="2"/>
      <c r="F6" s="2"/>
    </row>
    <row r="7" spans="1:8" ht="15.75" customHeight="1">
      <c r="A7" s="96" t="s">
        <v>70</v>
      </c>
      <c r="B7" s="96"/>
      <c r="C7" s="96"/>
      <c r="D7" s="96"/>
      <c r="E7" s="96"/>
      <c r="F7" s="96"/>
    </row>
    <row r="8" spans="1:8" ht="18">
      <c r="A8" s="1"/>
      <c r="B8" s="1"/>
      <c r="C8" s="1"/>
      <c r="D8" s="1"/>
      <c r="E8" s="2"/>
      <c r="F8" s="2"/>
    </row>
    <row r="9" spans="1:8">
      <c r="A9" s="39" t="s">
        <v>19</v>
      </c>
      <c r="B9" s="40" t="s">
        <v>56</v>
      </c>
      <c r="C9" s="39" t="s">
        <v>33</v>
      </c>
      <c r="D9" s="39" t="s">
        <v>34</v>
      </c>
      <c r="E9" s="39" t="s">
        <v>104</v>
      </c>
      <c r="F9" s="39" t="s">
        <v>105</v>
      </c>
    </row>
    <row r="10" spans="1:8">
      <c r="A10" s="58" t="s">
        <v>20</v>
      </c>
      <c r="B10" s="44">
        <f>B11+B13+B16+B19+B21</f>
        <v>552589.03</v>
      </c>
      <c r="C10" s="44">
        <f>C11+C13+C16+C19+C21</f>
        <v>1062643</v>
      </c>
      <c r="D10" s="44">
        <f>D11+D13+D16+D19+D21</f>
        <v>1538050</v>
      </c>
      <c r="E10" s="44">
        <f>E11+E13+E16+E19+E21</f>
        <v>-173850</v>
      </c>
      <c r="F10" s="44">
        <f>F11+F13+F16+F19+F21</f>
        <v>1364200</v>
      </c>
    </row>
    <row r="11" spans="1:8" ht="15.75" customHeight="1">
      <c r="A11" s="45" t="s">
        <v>71</v>
      </c>
      <c r="B11" s="46">
        <f>SUM(B12)</f>
        <v>225146.88</v>
      </c>
      <c r="C11" s="46">
        <f>SUM(C12)</f>
        <v>130780</v>
      </c>
      <c r="D11" s="46">
        <f>SUM(D12)</f>
        <v>137450</v>
      </c>
      <c r="E11" s="46">
        <f>SUM(E12)</f>
        <v>1250</v>
      </c>
      <c r="F11" s="46">
        <f>SUM(F12)</f>
        <v>138700</v>
      </c>
    </row>
    <row r="12" spans="1:8">
      <c r="A12" s="59" t="s">
        <v>72</v>
      </c>
      <c r="B12" s="48">
        <v>225146.88</v>
      </c>
      <c r="C12" s="48">
        <v>130780</v>
      </c>
      <c r="D12" s="48">
        <f>D29</f>
        <v>137450</v>
      </c>
      <c r="E12" s="48">
        <f>E29</f>
        <v>1250</v>
      </c>
      <c r="F12" s="48">
        <f>F29</f>
        <v>138700</v>
      </c>
    </row>
    <row r="13" spans="1:8">
      <c r="A13" s="45" t="s">
        <v>79</v>
      </c>
      <c r="B13" s="46">
        <f>SUM(B14:B15)</f>
        <v>128342.44</v>
      </c>
      <c r="C13" s="46">
        <f>SUM(C14:C15)</f>
        <v>94900</v>
      </c>
      <c r="D13" s="46">
        <f>SUM(D14:D15)</f>
        <v>126500</v>
      </c>
      <c r="E13" s="46">
        <f>SUM(E14:E15)</f>
        <v>-24500</v>
      </c>
      <c r="F13" s="46">
        <f>SUM(F14:F15)</f>
        <v>102000</v>
      </c>
    </row>
    <row r="14" spans="1:8">
      <c r="A14" s="56" t="s">
        <v>80</v>
      </c>
      <c r="B14" s="48">
        <v>0</v>
      </c>
      <c r="C14" s="48">
        <v>0</v>
      </c>
      <c r="D14" s="48">
        <f t="shared" ref="D14:F15" si="0">D31</f>
        <v>66500</v>
      </c>
      <c r="E14" s="48">
        <f t="shared" si="0"/>
        <v>0</v>
      </c>
      <c r="F14" s="48">
        <f t="shared" si="0"/>
        <v>66500</v>
      </c>
    </row>
    <row r="15" spans="1:8">
      <c r="A15" s="56" t="s">
        <v>81</v>
      </c>
      <c r="B15" s="48">
        <v>128342.44</v>
      </c>
      <c r="C15" s="48">
        <v>94900</v>
      </c>
      <c r="D15" s="48">
        <f t="shared" si="0"/>
        <v>60000</v>
      </c>
      <c r="E15" s="48">
        <f t="shared" si="0"/>
        <v>-24500</v>
      </c>
      <c r="F15" s="48">
        <f t="shared" si="0"/>
        <v>35500</v>
      </c>
    </row>
    <row r="16" spans="1:8">
      <c r="A16" s="45" t="s">
        <v>78</v>
      </c>
      <c r="B16" s="46">
        <f>SUM(B17:B18)</f>
        <v>199099.71</v>
      </c>
      <c r="C16" s="46">
        <f>SUM(C17:C18)</f>
        <v>836963</v>
      </c>
      <c r="D16" s="46">
        <f>SUM(D17:D18)</f>
        <v>1264100</v>
      </c>
      <c r="E16" s="46">
        <f>SUM(E17:E18)</f>
        <v>-150600</v>
      </c>
      <c r="F16" s="46">
        <f>SUM(F17:F18)</f>
        <v>1113500</v>
      </c>
    </row>
    <row r="17" spans="1:6" ht="13.5" customHeight="1">
      <c r="A17" s="59" t="s">
        <v>82</v>
      </c>
      <c r="B17" s="48">
        <v>0</v>
      </c>
      <c r="C17" s="48">
        <f t="shared" ref="C17:F18" si="1">C34</f>
        <v>603963</v>
      </c>
      <c r="D17" s="48">
        <f t="shared" si="1"/>
        <v>471500</v>
      </c>
      <c r="E17" s="48">
        <f t="shared" si="1"/>
        <v>-110000</v>
      </c>
      <c r="F17" s="48">
        <f t="shared" si="1"/>
        <v>361500</v>
      </c>
    </row>
    <row r="18" spans="1:6" ht="13.5" customHeight="1">
      <c r="A18" s="59" t="s">
        <v>83</v>
      </c>
      <c r="B18" s="48">
        <v>199099.71</v>
      </c>
      <c r="C18" s="48">
        <f t="shared" si="1"/>
        <v>233000</v>
      </c>
      <c r="D18" s="48">
        <f t="shared" si="1"/>
        <v>792600</v>
      </c>
      <c r="E18" s="48">
        <f t="shared" si="1"/>
        <v>-40600</v>
      </c>
      <c r="F18" s="48">
        <f t="shared" si="1"/>
        <v>752000</v>
      </c>
    </row>
    <row r="19" spans="1:6">
      <c r="A19" s="45" t="s">
        <v>85</v>
      </c>
      <c r="B19" s="46">
        <f>SUM(B20)</f>
        <v>0</v>
      </c>
      <c r="C19" s="46">
        <f>SUM(C20)</f>
        <v>0</v>
      </c>
      <c r="D19" s="46">
        <f>SUM(D20)</f>
        <v>10000</v>
      </c>
      <c r="E19" s="46">
        <f>SUM(E20)</f>
        <v>0</v>
      </c>
      <c r="F19" s="46">
        <f>SUM(F20)</f>
        <v>10000</v>
      </c>
    </row>
    <row r="20" spans="1:6" ht="15.75" customHeight="1">
      <c r="A20" s="59" t="s">
        <v>86</v>
      </c>
      <c r="B20" s="48">
        <v>0</v>
      </c>
      <c r="C20" s="48">
        <v>0</v>
      </c>
      <c r="D20" s="48">
        <f>D37</f>
        <v>10000</v>
      </c>
      <c r="E20" s="48">
        <f>E37</f>
        <v>0</v>
      </c>
      <c r="F20" s="48">
        <f>F37</f>
        <v>10000</v>
      </c>
    </row>
    <row r="21" spans="1:6">
      <c r="A21" s="45" t="s">
        <v>73</v>
      </c>
      <c r="B21" s="46">
        <f>SUM(B22)</f>
        <v>0</v>
      </c>
      <c r="C21" s="46">
        <f>SUM(C22)</f>
        <v>0</v>
      </c>
      <c r="D21" s="46">
        <f>SUM(D22)</f>
        <v>0</v>
      </c>
      <c r="E21" s="46">
        <f>SUM(E22)</f>
        <v>0</v>
      </c>
      <c r="F21" s="46">
        <f>SUM(F22)</f>
        <v>0</v>
      </c>
    </row>
    <row r="22" spans="1:6">
      <c r="A22" s="60" t="s">
        <v>74</v>
      </c>
      <c r="B22" s="48"/>
      <c r="C22" s="48"/>
      <c r="D22" s="48"/>
      <c r="E22" s="48"/>
      <c r="F22" s="48"/>
    </row>
    <row r="23" spans="1:6" ht="15.75" customHeight="1">
      <c r="A23" s="21"/>
      <c r="B23" s="21"/>
      <c r="C23" s="21"/>
      <c r="D23" s="21"/>
      <c r="E23" s="21"/>
      <c r="F23" s="21"/>
    </row>
    <row r="24" spans="1:6" ht="15.75">
      <c r="A24" s="96" t="s">
        <v>75</v>
      </c>
      <c r="B24" s="96"/>
      <c r="C24" s="96"/>
      <c r="D24" s="96"/>
      <c r="E24" s="96"/>
      <c r="F24" s="96"/>
    </row>
    <row r="25" spans="1:6" ht="30" customHeight="1">
      <c r="A25" s="1"/>
      <c r="B25" s="1"/>
      <c r="C25" s="1"/>
      <c r="D25" s="1"/>
      <c r="E25" s="2"/>
      <c r="F25" s="2"/>
    </row>
    <row r="26" spans="1:6">
      <c r="A26" s="39" t="s">
        <v>19</v>
      </c>
      <c r="B26" s="40" t="s">
        <v>56</v>
      </c>
      <c r="C26" s="39" t="s">
        <v>33</v>
      </c>
      <c r="D26" s="39" t="s">
        <v>34</v>
      </c>
      <c r="E26" s="39" t="s">
        <v>104</v>
      </c>
      <c r="F26" s="39" t="s">
        <v>105</v>
      </c>
    </row>
    <row r="27" spans="1:6">
      <c r="A27" s="58" t="s">
        <v>22</v>
      </c>
      <c r="B27" s="44">
        <f>B28+B30+B33+B38+B36</f>
        <v>548489.85</v>
      </c>
      <c r="C27" s="44">
        <f>C28+C30+C33+C38+C36</f>
        <v>1062643</v>
      </c>
      <c r="D27" s="44">
        <f>D28+D30+D33+D38+D36</f>
        <v>1538050</v>
      </c>
      <c r="E27" s="44">
        <f>E28+E30+E33+E38+E36</f>
        <v>-173850</v>
      </c>
      <c r="F27" s="44">
        <f>F28+F30+F33+F38+F36</f>
        <v>1364200</v>
      </c>
    </row>
    <row r="28" spans="1:6">
      <c r="A28" s="45" t="s">
        <v>71</v>
      </c>
      <c r="B28" s="46">
        <f>SUM(B29)</f>
        <v>128905.5</v>
      </c>
      <c r="C28" s="46">
        <f>SUM(C29)</f>
        <v>126780</v>
      </c>
      <c r="D28" s="46">
        <f>SUM(D29)</f>
        <v>137450</v>
      </c>
      <c r="E28" s="46">
        <f>SUM(E29)</f>
        <v>1250</v>
      </c>
      <c r="F28" s="46">
        <f>SUM(F29)</f>
        <v>138700</v>
      </c>
    </row>
    <row r="29" spans="1:6" ht="15.75" customHeight="1">
      <c r="A29" s="59" t="s">
        <v>72</v>
      </c>
      <c r="B29" s="48">
        <v>128905.5</v>
      </c>
      <c r="C29" s="48">
        <v>126780</v>
      </c>
      <c r="D29" s="48">
        <v>137450</v>
      </c>
      <c r="E29" s="48">
        <f>42750-41500</f>
        <v>1250</v>
      </c>
      <c r="F29" s="48">
        <f>D29+E29</f>
        <v>138700</v>
      </c>
    </row>
    <row r="30" spans="1:6" ht="15.75" customHeight="1">
      <c r="A30" s="45" t="s">
        <v>79</v>
      </c>
      <c r="B30" s="46">
        <f>SUM(B31:B32)</f>
        <v>47334.270000000004</v>
      </c>
      <c r="C30" s="46">
        <f>SUM(C31:C32)</f>
        <v>94900</v>
      </c>
      <c r="D30" s="46">
        <f>SUM(D31:D32)</f>
        <v>126500</v>
      </c>
      <c r="E30" s="46">
        <f>SUM(E31:E32)</f>
        <v>-24500</v>
      </c>
      <c r="F30" s="46">
        <f>SUM(F31:F32)</f>
        <v>102000</v>
      </c>
    </row>
    <row r="31" spans="1:6">
      <c r="A31" s="56" t="s">
        <v>88</v>
      </c>
      <c r="B31" s="48">
        <v>32466.91</v>
      </c>
      <c r="C31" s="48">
        <v>0</v>
      </c>
      <c r="D31" s="48">
        <v>66500</v>
      </c>
      <c r="E31" s="48">
        <v>0</v>
      </c>
      <c r="F31" s="48">
        <f>D31+E31</f>
        <v>66500</v>
      </c>
    </row>
    <row r="32" spans="1:6">
      <c r="A32" s="56" t="s">
        <v>89</v>
      </c>
      <c r="B32" s="48">
        <v>14867.36</v>
      </c>
      <c r="C32" s="48">
        <v>94900</v>
      </c>
      <c r="D32" s="48">
        <v>60000</v>
      </c>
      <c r="E32" s="48">
        <v>-24500</v>
      </c>
      <c r="F32" s="48">
        <f>D32+E32</f>
        <v>35500</v>
      </c>
    </row>
    <row r="33" spans="1:6">
      <c r="A33" s="45" t="s">
        <v>78</v>
      </c>
      <c r="B33" s="46">
        <f>SUM(B34:B35)</f>
        <v>370758.86</v>
      </c>
      <c r="C33" s="46">
        <f>SUM(C34:C35)</f>
        <v>836963</v>
      </c>
      <c r="D33" s="46">
        <f>SUM(D34:D35)</f>
        <v>1264100</v>
      </c>
      <c r="E33" s="46">
        <f>SUM(E34:E35)</f>
        <v>-150600</v>
      </c>
      <c r="F33" s="46">
        <f>SUM(F34:F35)</f>
        <v>1113500</v>
      </c>
    </row>
    <row r="34" spans="1:6">
      <c r="A34" s="59" t="s">
        <v>82</v>
      </c>
      <c r="B34" s="48">
        <v>183954.16</v>
      </c>
      <c r="C34" s="48">
        <f>836963-C35</f>
        <v>603963</v>
      </c>
      <c r="D34" s="48">
        <v>471500</v>
      </c>
      <c r="E34" s="48">
        <v>-110000</v>
      </c>
      <c r="F34" s="48">
        <f>D34+E34</f>
        <v>361500</v>
      </c>
    </row>
    <row r="35" spans="1:6">
      <c r="A35" s="59" t="s">
        <v>84</v>
      </c>
      <c r="B35" s="48">
        <v>186804.7</v>
      </c>
      <c r="C35" s="48">
        <f>'[1]POSEBNI DIO'!D38+'[1]POSEBNI DIO'!D43+'[1]POSEBNI DIO'!D96+'[1]POSEBNI DIO'!D109+'[1]POSEBNI DIO'!D119+'[1]POSEBNI DIO'!D137+'[1]POSEBNI DIO'!D155+'[1]POSEBNI DIO'!D166+'[1]POSEBNI DIO'!D185+'[1]POSEBNI DIO'!D218+'[1]POSEBNI DIO'!D231+'[1]POSEBNI DIO'!D263+'[1]POSEBNI DIO'!D271+'[1]POSEBNI DIO'!D314+'[1]POSEBNI DIO'!D328</f>
        <v>233000</v>
      </c>
      <c r="D35" s="48">
        <v>792600</v>
      </c>
      <c r="E35" s="48">
        <v>-40600</v>
      </c>
      <c r="F35" s="48">
        <f>D35+E35</f>
        <v>752000</v>
      </c>
    </row>
    <row r="36" spans="1:6">
      <c r="A36" s="45" t="s">
        <v>85</v>
      </c>
      <c r="B36" s="46">
        <f>SUM(B37)</f>
        <v>1491.22</v>
      </c>
      <c r="C36" s="46">
        <f>SUM(C37)</f>
        <v>4000</v>
      </c>
      <c r="D36" s="46">
        <f>SUM(D37)</f>
        <v>10000</v>
      </c>
      <c r="E36" s="46">
        <f>SUM(E37)</f>
        <v>0</v>
      </c>
      <c r="F36" s="46">
        <f>SUM(F37)</f>
        <v>10000</v>
      </c>
    </row>
    <row r="37" spans="1:6" ht="15.75" customHeight="1">
      <c r="A37" s="59" t="s">
        <v>86</v>
      </c>
      <c r="B37" s="48">
        <v>1491.22</v>
      </c>
      <c r="C37" s="48">
        <v>4000</v>
      </c>
      <c r="D37" s="48">
        <v>10000</v>
      </c>
      <c r="E37" s="48">
        <v>0</v>
      </c>
      <c r="F37" s="48">
        <f>D37+E37</f>
        <v>10000</v>
      </c>
    </row>
    <row r="38" spans="1:6">
      <c r="A38" s="45" t="s">
        <v>73</v>
      </c>
      <c r="B38" s="46">
        <f>SUM(B39)</f>
        <v>0</v>
      </c>
      <c r="C38" s="46">
        <f>SUM(C39)</f>
        <v>0</v>
      </c>
      <c r="D38" s="46">
        <f>SUM(D39)</f>
        <v>0</v>
      </c>
      <c r="E38" s="46">
        <f>SUM(E39)</f>
        <v>0</v>
      </c>
      <c r="F38" s="46">
        <f>SUM(F39)</f>
        <v>0</v>
      </c>
    </row>
    <row r="39" spans="1:6">
      <c r="A39" s="60" t="s">
        <v>74</v>
      </c>
      <c r="B39" s="48"/>
      <c r="C39" s="48"/>
      <c r="D39" s="48">
        <v>0</v>
      </c>
      <c r="E39" s="48"/>
      <c r="F39" s="48">
        <f>D39+E39</f>
        <v>0</v>
      </c>
    </row>
  </sheetData>
  <mergeCells count="5">
    <mergeCell ref="A3:F3"/>
    <mergeCell ref="A5:F5"/>
    <mergeCell ref="A7:F7"/>
    <mergeCell ref="A24:F24"/>
    <mergeCell ref="A1:G1"/>
  </mergeCells>
  <pageMargins left="0.7" right="0.7" top="0.75" bottom="0.75" header="0.3" footer="0.3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autoPageBreaks="0"/>
  </sheetPr>
  <dimension ref="A1:J61"/>
  <sheetViews>
    <sheetView showGridLines="0" workbookViewId="0">
      <selection activeCell="H25" sqref="H25"/>
    </sheetView>
  </sheetViews>
  <sheetFormatPr defaultColWidth="6.875" defaultRowHeight="12.75" customHeight="1"/>
  <cols>
    <col min="1" max="1" width="1.125" style="74" customWidth="1"/>
    <col min="2" max="2" width="44.625" style="74" customWidth="1"/>
    <col min="3" max="3" width="11.375" style="74" customWidth="1"/>
    <col min="4" max="4" width="1.125" style="74" customWidth="1"/>
    <col min="5" max="5" width="15.625" style="74" customWidth="1"/>
    <col min="6" max="8" width="17.125" style="74" customWidth="1"/>
    <col min="9" max="9" width="17.25" style="74" customWidth="1"/>
    <col min="10" max="10" width="1.625" style="74" customWidth="1"/>
    <col min="11" max="16384" width="6.875" style="74"/>
  </cols>
  <sheetData>
    <row r="1" spans="1:10" ht="6" customHeight="1"/>
    <row r="2" spans="1:10" ht="15">
      <c r="A2" s="123" t="s">
        <v>108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6.75" customHeight="1"/>
    <row r="4" spans="1:10">
      <c r="A4" s="124" t="s">
        <v>109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20.25" customHeight="1"/>
    <row r="6" spans="1:10" ht="13.5" customHeight="1">
      <c r="B6" s="125" t="s">
        <v>110</v>
      </c>
      <c r="C6" s="125"/>
      <c r="E6" s="76" t="s">
        <v>111</v>
      </c>
      <c r="F6" s="126" t="s">
        <v>112</v>
      </c>
      <c r="G6" s="126" t="s">
        <v>113</v>
      </c>
      <c r="H6" s="126" t="s">
        <v>114</v>
      </c>
      <c r="I6" s="126" t="s">
        <v>115</v>
      </c>
    </row>
    <row r="7" spans="1:10" ht="14.25" customHeight="1">
      <c r="B7" s="125"/>
      <c r="C7" s="125"/>
      <c r="F7" s="126"/>
      <c r="G7" s="126"/>
      <c r="H7" s="126"/>
      <c r="I7" s="126"/>
    </row>
    <row r="8" spans="1:10" ht="5.25" customHeight="1"/>
    <row r="9" spans="1:10" s="77" customFormat="1" ht="15" customHeight="1">
      <c r="B9" s="121" t="s">
        <v>116</v>
      </c>
      <c r="C9" s="121"/>
      <c r="E9" s="78">
        <v>164276.41</v>
      </c>
      <c r="F9" s="78">
        <v>248650</v>
      </c>
      <c r="G9" s="78">
        <v>14750</v>
      </c>
      <c r="H9" s="78">
        <v>263400</v>
      </c>
      <c r="I9" s="78">
        <v>105.93</v>
      </c>
    </row>
    <row r="10" spans="1:10" ht="15" customHeight="1">
      <c r="B10" s="122" t="s">
        <v>117</v>
      </c>
      <c r="C10" s="122"/>
      <c r="E10" s="79">
        <v>148442.57999999999</v>
      </c>
      <c r="F10" s="79">
        <v>182150</v>
      </c>
      <c r="G10" s="79">
        <v>44750</v>
      </c>
      <c r="H10" s="79">
        <v>226900</v>
      </c>
      <c r="I10" s="79">
        <v>124.57</v>
      </c>
    </row>
    <row r="11" spans="1:10" ht="15" customHeight="1">
      <c r="B11" s="120" t="s">
        <v>118</v>
      </c>
      <c r="C11" s="120"/>
      <c r="E11" s="79">
        <v>10322.780000000001</v>
      </c>
      <c r="F11" s="79">
        <v>50100</v>
      </c>
      <c r="G11" s="79">
        <v>0</v>
      </c>
      <c r="H11" s="79">
        <v>50100</v>
      </c>
      <c r="I11" s="79">
        <v>100</v>
      </c>
    </row>
    <row r="12" spans="1:10" ht="15" customHeight="1">
      <c r="B12" s="120" t="s">
        <v>119</v>
      </c>
      <c r="C12" s="120"/>
      <c r="E12" s="79">
        <v>15833.83</v>
      </c>
      <c r="F12" s="79">
        <v>66500</v>
      </c>
      <c r="G12" s="79">
        <v>-30000</v>
      </c>
      <c r="H12" s="79">
        <v>36500</v>
      </c>
      <c r="I12" s="79">
        <v>54.89</v>
      </c>
    </row>
    <row r="13" spans="1:10" s="77" customFormat="1" ht="15" customHeight="1">
      <c r="B13" s="121" t="s">
        <v>120</v>
      </c>
      <c r="C13" s="121"/>
      <c r="E13" s="78">
        <v>56625</v>
      </c>
      <c r="F13" s="78">
        <v>91600</v>
      </c>
      <c r="G13" s="78">
        <v>100</v>
      </c>
      <c r="H13" s="78">
        <v>91700</v>
      </c>
      <c r="I13" s="78">
        <v>100.11</v>
      </c>
    </row>
    <row r="14" spans="1:10" ht="15" customHeight="1">
      <c r="B14" s="120" t="s">
        <v>121</v>
      </c>
      <c r="C14" s="120"/>
      <c r="E14" s="79">
        <v>56325</v>
      </c>
      <c r="F14" s="79">
        <v>90000</v>
      </c>
      <c r="G14" s="79">
        <v>0</v>
      </c>
      <c r="H14" s="79">
        <v>90000</v>
      </c>
      <c r="I14" s="79">
        <v>100</v>
      </c>
    </row>
    <row r="15" spans="1:10" ht="15" customHeight="1">
      <c r="B15" s="120" t="s">
        <v>122</v>
      </c>
      <c r="C15" s="120"/>
      <c r="E15" s="79">
        <v>56325</v>
      </c>
      <c r="F15" s="79">
        <v>80000</v>
      </c>
      <c r="G15" s="79">
        <v>0</v>
      </c>
      <c r="H15" s="79">
        <v>80000</v>
      </c>
      <c r="I15" s="79">
        <v>100</v>
      </c>
    </row>
    <row r="16" spans="1:10" ht="15" customHeight="1">
      <c r="B16" s="120" t="s">
        <v>123</v>
      </c>
      <c r="C16" s="120"/>
      <c r="E16" s="79">
        <v>300</v>
      </c>
      <c r="F16" s="79">
        <v>1600</v>
      </c>
      <c r="G16" s="79">
        <v>100</v>
      </c>
      <c r="H16" s="79">
        <v>1700</v>
      </c>
      <c r="I16" s="79">
        <v>106.25</v>
      </c>
    </row>
    <row r="17" spans="2:9" ht="15" customHeight="1">
      <c r="B17" s="120" t="s">
        <v>124</v>
      </c>
      <c r="C17" s="120"/>
      <c r="E17" s="79">
        <v>300</v>
      </c>
      <c r="F17" s="79">
        <v>1600</v>
      </c>
      <c r="G17" s="79">
        <v>100</v>
      </c>
      <c r="H17" s="79">
        <v>1700</v>
      </c>
      <c r="I17" s="79">
        <v>106.25</v>
      </c>
    </row>
    <row r="18" spans="2:9" s="77" customFormat="1" ht="15" customHeight="1">
      <c r="B18" s="121" t="s">
        <v>125</v>
      </c>
      <c r="C18" s="121"/>
      <c r="E18" s="78">
        <v>66280.570000000007</v>
      </c>
      <c r="F18" s="78">
        <v>396000</v>
      </c>
      <c r="G18" s="78">
        <v>-70900</v>
      </c>
      <c r="H18" s="78">
        <v>325100</v>
      </c>
      <c r="I18" s="78">
        <v>82.1</v>
      </c>
    </row>
    <row r="19" spans="2:9" ht="15" customHeight="1">
      <c r="B19" s="120" t="s">
        <v>126</v>
      </c>
      <c r="C19" s="120"/>
      <c r="E19" s="79">
        <v>0</v>
      </c>
      <c r="F19" s="79">
        <v>20000</v>
      </c>
      <c r="G19" s="79">
        <v>-18000</v>
      </c>
      <c r="H19" s="79">
        <v>2000</v>
      </c>
      <c r="I19" s="79">
        <v>10</v>
      </c>
    </row>
    <row r="20" spans="2:9" ht="15" customHeight="1">
      <c r="B20" s="120" t="s">
        <v>127</v>
      </c>
      <c r="C20" s="120"/>
      <c r="E20" s="79">
        <v>66280.570000000007</v>
      </c>
      <c r="F20" s="79">
        <v>281000</v>
      </c>
      <c r="G20" s="79">
        <v>-89500</v>
      </c>
      <c r="H20" s="79">
        <v>191500</v>
      </c>
      <c r="I20" s="79">
        <v>68.150000000000006</v>
      </c>
    </row>
    <row r="21" spans="2:9" ht="15" customHeight="1">
      <c r="B21" s="120" t="s">
        <v>128</v>
      </c>
      <c r="C21" s="120"/>
      <c r="E21" s="79">
        <v>66280.570000000007</v>
      </c>
      <c r="F21" s="79">
        <v>273000</v>
      </c>
      <c r="G21" s="79">
        <v>-89500</v>
      </c>
      <c r="H21" s="79">
        <v>183500</v>
      </c>
      <c r="I21" s="79">
        <v>67.22</v>
      </c>
    </row>
    <row r="22" spans="2:9" ht="15" customHeight="1">
      <c r="B22" s="120" t="s">
        <v>129</v>
      </c>
      <c r="C22" s="120"/>
      <c r="E22" s="79">
        <v>0</v>
      </c>
      <c r="F22" s="79">
        <v>0</v>
      </c>
      <c r="G22" s="79">
        <v>24600</v>
      </c>
      <c r="H22" s="79">
        <v>24600</v>
      </c>
      <c r="I22" s="79">
        <v>0</v>
      </c>
    </row>
    <row r="23" spans="2:9" ht="15" customHeight="1">
      <c r="B23" s="120" t="s">
        <v>130</v>
      </c>
      <c r="C23" s="120"/>
      <c r="E23" s="79">
        <v>0</v>
      </c>
      <c r="F23" s="79">
        <v>0</v>
      </c>
      <c r="G23" s="79">
        <v>24600</v>
      </c>
      <c r="H23" s="79">
        <v>24600</v>
      </c>
      <c r="I23" s="79">
        <v>0</v>
      </c>
    </row>
    <row r="24" spans="2:9" ht="15" customHeight="1">
      <c r="B24" s="120" t="s">
        <v>131</v>
      </c>
      <c r="C24" s="120"/>
      <c r="E24" s="79">
        <v>0</v>
      </c>
      <c r="F24" s="79">
        <v>35000</v>
      </c>
      <c r="G24" s="79">
        <v>0</v>
      </c>
      <c r="H24" s="79">
        <v>35000</v>
      </c>
      <c r="I24" s="79">
        <v>100</v>
      </c>
    </row>
    <row r="25" spans="2:9" ht="15" customHeight="1">
      <c r="B25" s="122" t="s">
        <v>132</v>
      </c>
      <c r="C25" s="122"/>
      <c r="E25" s="79">
        <v>0</v>
      </c>
      <c r="F25" s="79">
        <v>35000</v>
      </c>
      <c r="G25" s="79">
        <v>0</v>
      </c>
      <c r="H25" s="79">
        <v>35000</v>
      </c>
      <c r="I25" s="79">
        <v>100</v>
      </c>
    </row>
    <row r="26" spans="2:9" ht="15" customHeight="1">
      <c r="B26" s="120" t="s">
        <v>133</v>
      </c>
      <c r="C26" s="120"/>
      <c r="E26" s="79">
        <v>0</v>
      </c>
      <c r="F26" s="79">
        <v>60000</v>
      </c>
      <c r="G26" s="79">
        <v>12000</v>
      </c>
      <c r="H26" s="79">
        <v>72000</v>
      </c>
      <c r="I26" s="79">
        <v>120</v>
      </c>
    </row>
    <row r="27" spans="2:9" ht="15" customHeight="1">
      <c r="B27" s="120" t="s">
        <v>134</v>
      </c>
      <c r="C27" s="120"/>
      <c r="E27" s="79">
        <v>0</v>
      </c>
      <c r="F27" s="79">
        <v>10000</v>
      </c>
      <c r="G27" s="79">
        <v>0</v>
      </c>
      <c r="H27" s="79">
        <v>10000</v>
      </c>
      <c r="I27" s="79">
        <v>100</v>
      </c>
    </row>
    <row r="28" spans="2:9" s="77" customFormat="1" ht="15" customHeight="1">
      <c r="B28" s="121" t="s">
        <v>135</v>
      </c>
      <c r="C28" s="121"/>
      <c r="E28" s="78">
        <v>65834.83</v>
      </c>
      <c r="F28" s="78">
        <v>154000</v>
      </c>
      <c r="G28" s="78">
        <v>-35500</v>
      </c>
      <c r="H28" s="78">
        <v>118500</v>
      </c>
      <c r="I28" s="78">
        <v>76.95</v>
      </c>
    </row>
    <row r="29" spans="2:9" ht="15" customHeight="1">
      <c r="B29" s="120" t="s">
        <v>136</v>
      </c>
      <c r="C29" s="120"/>
      <c r="E29" s="79">
        <v>9446.4699999999993</v>
      </c>
      <c r="F29" s="79">
        <v>35000</v>
      </c>
      <c r="G29" s="79">
        <v>-12000</v>
      </c>
      <c r="H29" s="79">
        <v>23000</v>
      </c>
      <c r="I29" s="79">
        <v>65.709999999999994</v>
      </c>
    </row>
    <row r="30" spans="2:9" ht="15" customHeight="1">
      <c r="B30" s="120" t="s">
        <v>137</v>
      </c>
      <c r="C30" s="120"/>
      <c r="E30" s="79">
        <v>9446.4699999999993</v>
      </c>
      <c r="F30" s="79">
        <v>15000</v>
      </c>
      <c r="G30" s="79">
        <v>0</v>
      </c>
      <c r="H30" s="79">
        <v>15000</v>
      </c>
      <c r="I30" s="79">
        <v>100</v>
      </c>
    </row>
    <row r="31" spans="2:9" ht="15" customHeight="1">
      <c r="B31" s="120" t="s">
        <v>138</v>
      </c>
      <c r="C31" s="120"/>
      <c r="E31" s="79">
        <v>3810.86</v>
      </c>
      <c r="F31" s="79">
        <v>10000</v>
      </c>
      <c r="G31" s="79">
        <v>0</v>
      </c>
      <c r="H31" s="79">
        <v>10000</v>
      </c>
      <c r="I31" s="79">
        <v>100</v>
      </c>
    </row>
    <row r="32" spans="2:9" ht="15" customHeight="1">
      <c r="B32" s="120" t="s">
        <v>139</v>
      </c>
      <c r="C32" s="120"/>
      <c r="E32" s="79">
        <v>3810.86</v>
      </c>
      <c r="F32" s="79">
        <v>10000</v>
      </c>
      <c r="G32" s="79">
        <v>0</v>
      </c>
      <c r="H32" s="79">
        <v>10000</v>
      </c>
      <c r="I32" s="79">
        <v>100</v>
      </c>
    </row>
    <row r="33" spans="2:9" ht="15" customHeight="1">
      <c r="B33" s="120" t="s">
        <v>140</v>
      </c>
      <c r="C33" s="120"/>
      <c r="E33" s="79">
        <v>7750</v>
      </c>
      <c r="F33" s="79">
        <v>8000</v>
      </c>
      <c r="G33" s="79">
        <v>0</v>
      </c>
      <c r="H33" s="79">
        <v>8000</v>
      </c>
      <c r="I33" s="79">
        <v>100</v>
      </c>
    </row>
    <row r="34" spans="2:9" ht="15" customHeight="1">
      <c r="B34" s="120" t="s">
        <v>141</v>
      </c>
      <c r="C34" s="120"/>
      <c r="E34" s="79">
        <v>7750</v>
      </c>
      <c r="F34" s="79">
        <v>8000</v>
      </c>
      <c r="G34" s="79">
        <v>0</v>
      </c>
      <c r="H34" s="79">
        <v>8000</v>
      </c>
      <c r="I34" s="79">
        <v>100</v>
      </c>
    </row>
    <row r="35" spans="2:9" ht="15" customHeight="1">
      <c r="B35" s="120" t="s">
        <v>142</v>
      </c>
      <c r="C35" s="120"/>
      <c r="E35" s="79">
        <v>44827.5</v>
      </c>
      <c r="F35" s="79">
        <v>101000</v>
      </c>
      <c r="G35" s="79">
        <v>-23500</v>
      </c>
      <c r="H35" s="79">
        <v>77500</v>
      </c>
      <c r="I35" s="79">
        <v>76.73</v>
      </c>
    </row>
    <row r="36" spans="2:9" ht="15" customHeight="1">
      <c r="B36" s="120" t="s">
        <v>143</v>
      </c>
      <c r="C36" s="120"/>
      <c r="E36" s="79">
        <v>44827.5</v>
      </c>
      <c r="F36" s="79">
        <v>101000</v>
      </c>
      <c r="G36" s="79">
        <v>-23500</v>
      </c>
      <c r="H36" s="79">
        <v>77500</v>
      </c>
      <c r="I36" s="79">
        <v>76.73</v>
      </c>
    </row>
    <row r="37" spans="2:9" s="77" customFormat="1" ht="15" customHeight="1">
      <c r="B37" s="121" t="s">
        <v>144</v>
      </c>
      <c r="C37" s="121"/>
      <c r="E37" s="78">
        <v>123872.51</v>
      </c>
      <c r="F37" s="78">
        <v>373800</v>
      </c>
      <c r="G37" s="78">
        <v>-93800</v>
      </c>
      <c r="H37" s="78">
        <v>280000</v>
      </c>
      <c r="I37" s="78">
        <v>74.91</v>
      </c>
    </row>
    <row r="38" spans="2:9" ht="15" customHeight="1">
      <c r="B38" s="120" t="s">
        <v>145</v>
      </c>
      <c r="C38" s="120"/>
      <c r="E38" s="79">
        <v>16250</v>
      </c>
      <c r="F38" s="79">
        <v>60000</v>
      </c>
      <c r="G38" s="79">
        <v>-24000</v>
      </c>
      <c r="H38" s="79">
        <v>36000</v>
      </c>
      <c r="I38" s="79">
        <v>60</v>
      </c>
    </row>
    <row r="39" spans="2:9" ht="15" customHeight="1">
      <c r="B39" s="120" t="s">
        <v>146</v>
      </c>
      <c r="C39" s="120"/>
      <c r="E39" s="79">
        <v>16250</v>
      </c>
      <c r="F39" s="79">
        <v>60000</v>
      </c>
      <c r="G39" s="79">
        <v>-24000</v>
      </c>
      <c r="H39" s="79">
        <v>36000</v>
      </c>
      <c r="I39" s="79">
        <v>60</v>
      </c>
    </row>
    <row r="40" spans="2:9" ht="15" customHeight="1">
      <c r="B40" s="120" t="s">
        <v>147</v>
      </c>
      <c r="C40" s="120"/>
      <c r="E40" s="79">
        <v>76526.7</v>
      </c>
      <c r="F40" s="79">
        <v>167300</v>
      </c>
      <c r="G40" s="79">
        <v>-54300</v>
      </c>
      <c r="H40" s="79">
        <v>113000</v>
      </c>
      <c r="I40" s="79">
        <v>67.540000000000006</v>
      </c>
    </row>
    <row r="41" spans="2:9" ht="15" customHeight="1">
      <c r="B41" s="120" t="s">
        <v>148</v>
      </c>
      <c r="C41" s="120"/>
      <c r="E41" s="79">
        <v>76526.7</v>
      </c>
      <c r="F41" s="79">
        <v>167300</v>
      </c>
      <c r="G41" s="79">
        <v>-54300</v>
      </c>
      <c r="H41" s="79">
        <v>113000</v>
      </c>
      <c r="I41" s="79">
        <v>67.540000000000006</v>
      </c>
    </row>
    <row r="42" spans="2:9" ht="15" customHeight="1">
      <c r="B42" s="120" t="s">
        <v>149</v>
      </c>
      <c r="C42" s="120"/>
      <c r="E42" s="79">
        <v>27595.81</v>
      </c>
      <c r="F42" s="79">
        <v>37000</v>
      </c>
      <c r="G42" s="79">
        <v>12000</v>
      </c>
      <c r="H42" s="79">
        <v>49000</v>
      </c>
      <c r="I42" s="79">
        <v>132.43</v>
      </c>
    </row>
    <row r="43" spans="2:9" ht="15" customHeight="1">
      <c r="B43" s="120" t="s">
        <v>150</v>
      </c>
      <c r="C43" s="120"/>
      <c r="E43" s="79">
        <v>27595.81</v>
      </c>
      <c r="F43" s="79">
        <v>37000</v>
      </c>
      <c r="G43" s="79">
        <v>12000</v>
      </c>
      <c r="H43" s="79">
        <v>49000</v>
      </c>
      <c r="I43" s="79">
        <v>132.43</v>
      </c>
    </row>
    <row r="44" spans="2:9" ht="15" customHeight="1">
      <c r="B44" s="122" t="s">
        <v>151</v>
      </c>
      <c r="C44" s="122"/>
      <c r="E44" s="79">
        <v>3500</v>
      </c>
      <c r="F44" s="79">
        <v>109500</v>
      </c>
      <c r="G44" s="79">
        <v>-27500</v>
      </c>
      <c r="H44" s="79">
        <v>82000</v>
      </c>
      <c r="I44" s="79">
        <v>74.89</v>
      </c>
    </row>
    <row r="45" spans="2:9" ht="15" customHeight="1">
      <c r="B45" s="120" t="s">
        <v>152</v>
      </c>
      <c r="C45" s="120"/>
      <c r="E45" s="79">
        <v>0</v>
      </c>
      <c r="F45" s="79">
        <v>106500</v>
      </c>
      <c r="G45" s="79">
        <v>-29000</v>
      </c>
      <c r="H45" s="79">
        <v>77500</v>
      </c>
      <c r="I45" s="79">
        <v>72.77</v>
      </c>
    </row>
    <row r="46" spans="2:9" s="77" customFormat="1" ht="15" customHeight="1">
      <c r="B46" s="121" t="s">
        <v>153</v>
      </c>
      <c r="C46" s="121"/>
      <c r="E46" s="78">
        <v>0</v>
      </c>
      <c r="F46" s="78">
        <v>1000</v>
      </c>
      <c r="G46" s="78">
        <v>0</v>
      </c>
      <c r="H46" s="78">
        <v>1000</v>
      </c>
      <c r="I46" s="78">
        <v>100</v>
      </c>
    </row>
    <row r="47" spans="2:9" ht="15" customHeight="1">
      <c r="B47" s="120" t="s">
        <v>154</v>
      </c>
      <c r="C47" s="120"/>
      <c r="E47" s="79">
        <v>0</v>
      </c>
      <c r="F47" s="79">
        <v>1000</v>
      </c>
      <c r="G47" s="79">
        <v>0</v>
      </c>
      <c r="H47" s="79">
        <v>1000</v>
      </c>
      <c r="I47" s="79">
        <v>100</v>
      </c>
    </row>
    <row r="48" spans="2:9" s="77" customFormat="1" ht="15" customHeight="1">
      <c r="B48" s="121" t="s">
        <v>155</v>
      </c>
      <c r="C48" s="121"/>
      <c r="E48" s="78">
        <v>950</v>
      </c>
      <c r="F48" s="78">
        <v>8500</v>
      </c>
      <c r="G48" s="78">
        <v>0</v>
      </c>
      <c r="H48" s="78">
        <v>8500</v>
      </c>
      <c r="I48" s="78">
        <v>100</v>
      </c>
    </row>
    <row r="49" spans="2:9" ht="15" customHeight="1">
      <c r="B49" s="120" t="s">
        <v>156</v>
      </c>
      <c r="C49" s="120"/>
      <c r="E49" s="79">
        <v>950</v>
      </c>
      <c r="F49" s="79">
        <v>5000</v>
      </c>
      <c r="G49" s="79">
        <v>0</v>
      </c>
      <c r="H49" s="79">
        <v>5000</v>
      </c>
      <c r="I49" s="79">
        <v>100</v>
      </c>
    </row>
    <row r="50" spans="2:9" ht="15" customHeight="1">
      <c r="B50" s="120" t="s">
        <v>157</v>
      </c>
      <c r="C50" s="120"/>
      <c r="E50" s="79">
        <v>0</v>
      </c>
      <c r="F50" s="79">
        <v>500</v>
      </c>
      <c r="G50" s="79">
        <v>0</v>
      </c>
      <c r="H50" s="79">
        <v>500</v>
      </c>
      <c r="I50" s="79">
        <v>100</v>
      </c>
    </row>
    <row r="51" spans="2:9" ht="15" customHeight="1">
      <c r="B51" s="120" t="s">
        <v>158</v>
      </c>
      <c r="C51" s="120"/>
      <c r="E51" s="79">
        <v>0</v>
      </c>
      <c r="F51" s="79">
        <v>3000</v>
      </c>
      <c r="G51" s="79">
        <v>0</v>
      </c>
      <c r="H51" s="79">
        <v>3000</v>
      </c>
      <c r="I51" s="79">
        <v>100</v>
      </c>
    </row>
    <row r="52" spans="2:9" s="77" customFormat="1" ht="15" customHeight="1">
      <c r="B52" s="121" t="s">
        <v>159</v>
      </c>
      <c r="C52" s="121"/>
      <c r="E52" s="78">
        <v>0</v>
      </c>
      <c r="F52" s="78">
        <v>10000</v>
      </c>
      <c r="G52" s="78">
        <v>0</v>
      </c>
      <c r="H52" s="78">
        <v>10000</v>
      </c>
      <c r="I52" s="78">
        <v>100</v>
      </c>
    </row>
    <row r="53" spans="2:9" ht="15" customHeight="1">
      <c r="B53" s="120" t="s">
        <v>160</v>
      </c>
      <c r="C53" s="120"/>
      <c r="E53" s="79">
        <v>0</v>
      </c>
      <c r="F53" s="79">
        <v>10000</v>
      </c>
      <c r="G53" s="79">
        <v>0</v>
      </c>
      <c r="H53" s="79">
        <v>10000</v>
      </c>
      <c r="I53" s="79">
        <v>100</v>
      </c>
    </row>
    <row r="54" spans="2:9" s="77" customFormat="1" ht="15" customHeight="1">
      <c r="B54" s="121" t="s">
        <v>161</v>
      </c>
      <c r="C54" s="121"/>
      <c r="E54" s="78">
        <v>87149.37</v>
      </c>
      <c r="F54" s="78">
        <v>254500</v>
      </c>
      <c r="G54" s="78">
        <v>11500</v>
      </c>
      <c r="H54" s="78">
        <v>266000</v>
      </c>
      <c r="I54" s="78">
        <v>104.52</v>
      </c>
    </row>
    <row r="55" spans="2:9" ht="15" customHeight="1">
      <c r="B55" s="120" t="s">
        <v>162</v>
      </c>
      <c r="C55" s="120"/>
      <c r="E55" s="79">
        <v>1980.73</v>
      </c>
      <c r="F55" s="79">
        <v>150000</v>
      </c>
      <c r="G55" s="79">
        <v>0</v>
      </c>
      <c r="H55" s="79">
        <v>150000</v>
      </c>
      <c r="I55" s="79">
        <v>100</v>
      </c>
    </row>
    <row r="56" spans="2:9" ht="15" customHeight="1">
      <c r="B56" s="120" t="s">
        <v>163</v>
      </c>
      <c r="C56" s="120"/>
      <c r="E56" s="79">
        <v>1980.73</v>
      </c>
      <c r="F56" s="79">
        <v>0</v>
      </c>
      <c r="G56" s="79">
        <v>0</v>
      </c>
      <c r="H56" s="79">
        <v>0</v>
      </c>
      <c r="I56" s="79">
        <v>0</v>
      </c>
    </row>
    <row r="57" spans="2:9" ht="15" customHeight="1">
      <c r="B57" s="120" t="s">
        <v>164</v>
      </c>
      <c r="C57" s="120"/>
      <c r="E57" s="79">
        <v>76228.78</v>
      </c>
      <c r="F57" s="79">
        <v>97000</v>
      </c>
      <c r="G57" s="79">
        <v>4000</v>
      </c>
      <c r="H57" s="79">
        <v>101000</v>
      </c>
      <c r="I57" s="79">
        <v>104.12</v>
      </c>
    </row>
    <row r="58" spans="2:9" ht="15" customHeight="1">
      <c r="B58" s="120" t="s">
        <v>165</v>
      </c>
      <c r="C58" s="120"/>
      <c r="E58" s="79">
        <v>8939.86</v>
      </c>
      <c r="F58" s="79">
        <v>7500</v>
      </c>
      <c r="G58" s="79">
        <v>7500</v>
      </c>
      <c r="H58" s="79">
        <v>15000</v>
      </c>
      <c r="I58" s="79">
        <v>200</v>
      </c>
    </row>
    <row r="59" spans="2:9" ht="6" customHeight="1"/>
    <row r="60" spans="2:9">
      <c r="C60" s="75" t="s">
        <v>166</v>
      </c>
      <c r="E60" s="80">
        <v>564988.68999999994</v>
      </c>
      <c r="F60" s="80">
        <v>1538050</v>
      </c>
      <c r="G60" s="80">
        <v>-173850</v>
      </c>
      <c r="H60" s="80">
        <v>1364200</v>
      </c>
      <c r="I60" s="80">
        <v>88.696726374305129</v>
      </c>
    </row>
    <row r="61" spans="2:9" ht="6.75" customHeight="1"/>
  </sheetData>
  <mergeCells count="57">
    <mergeCell ref="B14:C14"/>
    <mergeCell ref="A2:J2"/>
    <mergeCell ref="A4:J4"/>
    <mergeCell ref="B6:C7"/>
    <mergeCell ref="F6:F7"/>
    <mergeCell ref="G6:G7"/>
    <mergeCell ref="H6:H7"/>
    <mergeCell ref="I6:I7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7:C57"/>
    <mergeCell ref="B58:C58"/>
    <mergeCell ref="B51:C51"/>
    <mergeCell ref="B52:C52"/>
    <mergeCell ref="B53:C53"/>
    <mergeCell ref="B54:C54"/>
    <mergeCell ref="B55:C55"/>
    <mergeCell ref="B56:C56"/>
  </mergeCells>
  <pageMargins left="0.78749999999999998" right="0.39374999999999999" top="0.39374999999999999" bottom="0.39374999999999999" header="0" footer="0"/>
  <pageSetup paperSize="9"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  <pageSetUpPr autoPageBreaks="0"/>
  </sheetPr>
  <dimension ref="B1:U409"/>
  <sheetViews>
    <sheetView showGridLines="0" workbookViewId="0">
      <selection activeCell="N37" sqref="N37"/>
    </sheetView>
  </sheetViews>
  <sheetFormatPr defaultColWidth="6.875" defaultRowHeight="12.75" customHeight="1"/>
  <cols>
    <col min="1" max="1" width="1.125" style="74" customWidth="1"/>
    <col min="2" max="2" width="9.75" style="74" customWidth="1"/>
    <col min="3" max="3" width="12.75" style="74" customWidth="1"/>
    <col min="4" max="4" width="6" style="74" customWidth="1"/>
    <col min="5" max="5" width="6.875" style="74" customWidth="1"/>
    <col min="6" max="6" width="6" style="74" customWidth="1"/>
    <col min="7" max="7" width="10.125" style="74" customWidth="1"/>
    <col min="8" max="8" width="1.25" style="74" customWidth="1"/>
    <col min="9" max="9" width="6.625" style="74" customWidth="1"/>
    <col min="10" max="10" width="5.375" style="74" customWidth="1"/>
    <col min="11" max="11" width="12.75" style="74" customWidth="1"/>
    <col min="12" max="12" width="12.25" style="74" customWidth="1"/>
    <col min="13" max="13" width="12.125" style="74" customWidth="1"/>
    <col min="14" max="14" width="12.25" style="74" customWidth="1"/>
    <col min="15" max="15" width="7.125" style="74" customWidth="1"/>
    <col min="16" max="16" width="4.875" style="74" customWidth="1"/>
    <col min="17" max="17" width="10.375" style="74" customWidth="1"/>
    <col min="18" max="18" width="1.75" style="74" customWidth="1"/>
    <col min="19" max="19" width="5.375" style="74" customWidth="1"/>
    <col min="20" max="20" width="1.625" style="74" customWidth="1"/>
    <col min="21" max="16384" width="6.875" style="74"/>
  </cols>
  <sheetData>
    <row r="1" spans="2:21" ht="22.5" customHeight="1">
      <c r="B1" s="123" t="s">
        <v>167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2:21" ht="13.5" customHeight="1">
      <c r="B2" s="124" t="s">
        <v>109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2:21" ht="6.75" customHeight="1"/>
    <row r="4" spans="2:21" ht="7.5" customHeight="1"/>
    <row r="5" spans="2:21" ht="14.25" customHeight="1">
      <c r="D5" s="131" t="s">
        <v>25</v>
      </c>
      <c r="E5" s="131"/>
      <c r="F5" s="131"/>
      <c r="K5" s="82">
        <v>564988.68999999994</v>
      </c>
      <c r="L5" s="82">
        <v>1538050</v>
      </c>
      <c r="M5" s="82">
        <v>-173850</v>
      </c>
      <c r="N5" s="82">
        <v>1364200</v>
      </c>
      <c r="O5" s="82">
        <v>88.696726374305129</v>
      </c>
    </row>
    <row r="6" spans="2:21" ht="3.75" customHeight="1"/>
    <row r="7" spans="2:21" ht="13.5" customHeight="1">
      <c r="B7" s="81" t="s">
        <v>0</v>
      </c>
      <c r="C7" s="131" t="s">
        <v>4</v>
      </c>
      <c r="D7" s="131"/>
      <c r="E7" s="131"/>
      <c r="F7" s="131"/>
      <c r="G7" s="131"/>
      <c r="I7" s="81" t="s">
        <v>168</v>
      </c>
      <c r="K7" s="130" t="s">
        <v>169</v>
      </c>
      <c r="L7" s="130" t="s">
        <v>170</v>
      </c>
      <c r="M7" s="130" t="s">
        <v>113</v>
      </c>
      <c r="N7" s="130" t="s">
        <v>171</v>
      </c>
      <c r="O7" s="83" t="s">
        <v>115</v>
      </c>
    </row>
    <row r="8" spans="2:21" ht="9.75" customHeight="1">
      <c r="C8" s="131"/>
      <c r="D8" s="131"/>
      <c r="E8" s="131"/>
      <c r="F8" s="131"/>
      <c r="G8" s="131"/>
      <c r="K8" s="130"/>
      <c r="L8" s="130"/>
      <c r="M8" s="130"/>
      <c r="N8" s="130"/>
    </row>
    <row r="9" spans="2:21" s="85" customFormat="1" ht="13.5" customHeight="1">
      <c r="B9" s="137" t="s">
        <v>172</v>
      </c>
      <c r="C9" s="137"/>
      <c r="D9" s="137"/>
      <c r="E9" s="137"/>
      <c r="F9" s="137"/>
      <c r="G9" s="137"/>
      <c r="H9" s="137"/>
      <c r="I9" s="137"/>
      <c r="J9" s="137"/>
      <c r="K9" s="84">
        <v>564988.68999999994</v>
      </c>
      <c r="L9" s="84">
        <v>1538050</v>
      </c>
      <c r="M9" s="84">
        <v>-173850</v>
      </c>
      <c r="N9" s="84">
        <v>1364200</v>
      </c>
      <c r="O9" s="84">
        <v>88.696726374305129</v>
      </c>
    </row>
    <row r="10" spans="2:21" s="87" customFormat="1" ht="13.5" customHeight="1">
      <c r="B10" s="138" t="s">
        <v>173</v>
      </c>
      <c r="C10" s="138"/>
      <c r="D10" s="138"/>
      <c r="E10" s="138"/>
      <c r="F10" s="138"/>
      <c r="G10" s="138"/>
      <c r="H10" s="138"/>
      <c r="I10" s="138"/>
      <c r="J10" s="138"/>
      <c r="K10" s="86">
        <v>564988.68999999994</v>
      </c>
      <c r="L10" s="86">
        <v>1538050</v>
      </c>
      <c r="M10" s="86">
        <v>-173850</v>
      </c>
      <c r="N10" s="86">
        <v>1364200</v>
      </c>
      <c r="O10" s="86">
        <v>88.696726374305129</v>
      </c>
    </row>
    <row r="11" spans="2:21" ht="12" customHeight="1">
      <c r="C11" s="139" t="s">
        <v>174</v>
      </c>
      <c r="D11" s="139"/>
      <c r="E11" s="139"/>
      <c r="F11" s="139"/>
      <c r="G11" s="139"/>
      <c r="H11" s="139"/>
      <c r="I11" s="139"/>
      <c r="K11" s="136" t="s">
        <v>175</v>
      </c>
      <c r="L11" s="136" t="s">
        <v>176</v>
      </c>
      <c r="M11" s="136" t="s">
        <v>177</v>
      </c>
      <c r="N11" s="136" t="s">
        <v>176</v>
      </c>
      <c r="S11" s="136" t="s">
        <v>178</v>
      </c>
      <c r="T11" s="136"/>
    </row>
    <row r="12" spans="2:21" ht="12" customHeight="1">
      <c r="C12" s="139"/>
      <c r="D12" s="139"/>
      <c r="E12" s="139"/>
      <c r="F12" s="139"/>
      <c r="G12" s="139"/>
      <c r="H12" s="139"/>
      <c r="I12" s="139"/>
      <c r="K12" s="136"/>
      <c r="L12" s="136"/>
      <c r="M12" s="136"/>
      <c r="N12" s="136"/>
      <c r="S12" s="136"/>
      <c r="T12" s="136"/>
    </row>
    <row r="13" spans="2:21" ht="12" customHeight="1">
      <c r="C13" s="139"/>
      <c r="D13" s="139"/>
      <c r="E13" s="139"/>
      <c r="F13" s="139"/>
      <c r="G13" s="139"/>
      <c r="H13" s="139"/>
      <c r="I13" s="139"/>
      <c r="K13" s="136"/>
      <c r="L13" s="136"/>
      <c r="M13" s="136"/>
      <c r="N13" s="136"/>
      <c r="S13" s="136"/>
      <c r="T13" s="136"/>
    </row>
    <row r="14" spans="2:21" ht="12" customHeight="1">
      <c r="C14" s="139"/>
      <c r="D14" s="139"/>
      <c r="E14" s="139"/>
      <c r="F14" s="139"/>
      <c r="G14" s="139"/>
      <c r="H14" s="139"/>
      <c r="I14" s="139"/>
      <c r="K14" s="136"/>
      <c r="L14" s="136"/>
      <c r="M14" s="136"/>
      <c r="N14" s="136"/>
      <c r="S14" s="136"/>
      <c r="T14" s="136"/>
    </row>
    <row r="15" spans="2:21" ht="12" customHeight="1">
      <c r="C15" s="139"/>
      <c r="D15" s="139"/>
      <c r="E15" s="139"/>
      <c r="F15" s="139"/>
      <c r="G15" s="139"/>
      <c r="H15" s="139"/>
      <c r="I15" s="139"/>
      <c r="K15" s="136"/>
      <c r="L15" s="136"/>
      <c r="M15" s="136"/>
      <c r="N15" s="136"/>
      <c r="S15" s="136"/>
      <c r="T15" s="136"/>
    </row>
    <row r="16" spans="2:21" ht="12" customHeight="1">
      <c r="C16" s="139"/>
      <c r="D16" s="139"/>
      <c r="E16" s="139"/>
      <c r="F16" s="139"/>
      <c r="G16" s="139"/>
      <c r="H16" s="139"/>
      <c r="I16" s="139"/>
      <c r="K16" s="136"/>
      <c r="L16" s="136"/>
      <c r="M16" s="136"/>
      <c r="N16" s="136"/>
      <c r="S16" s="136"/>
      <c r="T16" s="136"/>
    </row>
    <row r="17" spans="2:20" ht="12" customHeight="1">
      <c r="C17" s="139"/>
      <c r="D17" s="139"/>
      <c r="E17" s="139"/>
      <c r="F17" s="139"/>
      <c r="G17" s="139"/>
      <c r="H17" s="139"/>
      <c r="I17" s="139"/>
      <c r="K17" s="136"/>
      <c r="L17" s="136"/>
      <c r="M17" s="136"/>
      <c r="N17" s="136"/>
      <c r="S17" s="136"/>
      <c r="T17" s="136"/>
    </row>
    <row r="18" spans="2:20" ht="12" customHeight="1">
      <c r="C18" s="139"/>
      <c r="D18" s="139"/>
      <c r="E18" s="139"/>
      <c r="F18" s="139"/>
      <c r="G18" s="139"/>
      <c r="H18" s="139"/>
      <c r="I18" s="139"/>
      <c r="K18" s="136"/>
      <c r="L18" s="136"/>
      <c r="M18" s="136"/>
      <c r="N18" s="136"/>
      <c r="S18" s="136"/>
      <c r="T18" s="136"/>
    </row>
    <row r="19" spans="2:20" s="89" customFormat="1" ht="13.5" customHeight="1">
      <c r="B19" s="134" t="s">
        <v>179</v>
      </c>
      <c r="C19" s="134"/>
      <c r="D19" s="134"/>
      <c r="E19" s="134"/>
      <c r="F19" s="134"/>
      <c r="G19" s="134"/>
      <c r="H19" s="134"/>
      <c r="I19" s="134"/>
      <c r="J19" s="134"/>
      <c r="K19" s="88">
        <v>80337.56</v>
      </c>
      <c r="L19" s="88">
        <v>177300</v>
      </c>
      <c r="M19" s="88">
        <v>-54300</v>
      </c>
      <c r="N19" s="88">
        <v>123000</v>
      </c>
      <c r="O19" s="88">
        <v>69.373942470389167</v>
      </c>
    </row>
    <row r="20" spans="2:20" s="91" customFormat="1" ht="13.5" customHeight="1">
      <c r="B20" s="132" t="s">
        <v>180</v>
      </c>
      <c r="C20" s="132"/>
      <c r="D20" s="132"/>
      <c r="E20" s="132"/>
      <c r="F20" s="132"/>
      <c r="G20" s="132"/>
      <c r="H20" s="132"/>
      <c r="I20" s="132"/>
      <c r="J20" s="132"/>
      <c r="K20" s="90">
        <v>3810.86</v>
      </c>
      <c r="L20" s="90">
        <v>10000</v>
      </c>
      <c r="M20" s="90">
        <v>0</v>
      </c>
      <c r="N20" s="90">
        <v>10000</v>
      </c>
      <c r="O20" s="90">
        <v>100</v>
      </c>
    </row>
    <row r="21" spans="2:20" s="93" customFormat="1" ht="13.5" customHeight="1">
      <c r="B21" s="129" t="s">
        <v>181</v>
      </c>
      <c r="C21" s="129"/>
      <c r="D21" s="129"/>
      <c r="E21" s="129"/>
      <c r="F21" s="129"/>
      <c r="G21" s="129"/>
      <c r="H21" s="129"/>
      <c r="I21" s="129"/>
      <c r="J21" s="129"/>
      <c r="K21" s="92">
        <v>3810.86</v>
      </c>
      <c r="L21" s="92">
        <v>10000</v>
      </c>
      <c r="M21" s="92">
        <v>0</v>
      </c>
      <c r="N21" s="92">
        <v>10000</v>
      </c>
      <c r="O21" s="92">
        <v>100</v>
      </c>
    </row>
    <row r="22" spans="2:20" ht="13.5" customHeight="1">
      <c r="B22" s="94" t="s">
        <v>16</v>
      </c>
      <c r="C22" s="128" t="s">
        <v>26</v>
      </c>
      <c r="D22" s="128"/>
      <c r="E22" s="128"/>
      <c r="F22" s="128"/>
      <c r="G22" s="128"/>
      <c r="K22" s="95">
        <v>3810.86</v>
      </c>
      <c r="L22" s="95">
        <v>10000</v>
      </c>
      <c r="M22" s="95">
        <v>0</v>
      </c>
      <c r="N22" s="95">
        <v>10000</v>
      </c>
      <c r="O22" s="95">
        <v>100</v>
      </c>
    </row>
    <row r="23" spans="2:20" ht="13.5" customHeight="1">
      <c r="B23" s="94" t="s">
        <v>17</v>
      </c>
      <c r="C23" s="128" t="s">
        <v>27</v>
      </c>
      <c r="D23" s="128"/>
      <c r="E23" s="128"/>
      <c r="F23" s="128"/>
      <c r="G23" s="128"/>
      <c r="K23" s="95">
        <v>3810.86</v>
      </c>
      <c r="L23" s="95">
        <v>10000</v>
      </c>
      <c r="M23" s="95">
        <v>0</v>
      </c>
      <c r="N23" s="95">
        <v>10000</v>
      </c>
      <c r="O23" s="95">
        <v>100</v>
      </c>
    </row>
    <row r="24" spans="2:20" ht="13.5" customHeight="1">
      <c r="B24" s="94" t="s">
        <v>182</v>
      </c>
      <c r="C24" s="128" t="s">
        <v>183</v>
      </c>
      <c r="D24" s="128"/>
      <c r="E24" s="128"/>
      <c r="F24" s="128"/>
      <c r="G24" s="128"/>
      <c r="K24" s="95">
        <v>3810.86</v>
      </c>
      <c r="L24" s="95">
        <v>0</v>
      </c>
      <c r="M24" s="95">
        <v>0</v>
      </c>
      <c r="N24" s="95">
        <v>0</v>
      </c>
      <c r="O24" s="95">
        <v>100</v>
      </c>
    </row>
    <row r="25" spans="2:20" s="91" customFormat="1" ht="13.5" customHeight="1">
      <c r="B25" s="132" t="s">
        <v>184</v>
      </c>
      <c r="C25" s="132"/>
      <c r="D25" s="132"/>
      <c r="E25" s="132"/>
      <c r="F25" s="132"/>
      <c r="G25" s="132"/>
      <c r="H25" s="132"/>
      <c r="I25" s="132"/>
      <c r="J25" s="132"/>
      <c r="K25" s="90">
        <v>0</v>
      </c>
      <c r="L25" s="90">
        <v>84300</v>
      </c>
      <c r="M25" s="90">
        <v>-54300</v>
      </c>
      <c r="N25" s="90">
        <v>30000</v>
      </c>
      <c r="O25" s="90">
        <v>35.587188612099645</v>
      </c>
    </row>
    <row r="26" spans="2:20" s="93" customFormat="1" ht="13.5" customHeight="1">
      <c r="B26" s="129" t="s">
        <v>181</v>
      </c>
      <c r="C26" s="129"/>
      <c r="D26" s="129"/>
      <c r="E26" s="129"/>
      <c r="F26" s="129"/>
      <c r="G26" s="129"/>
      <c r="H26" s="129"/>
      <c r="I26" s="129"/>
      <c r="J26" s="129"/>
      <c r="K26" s="92">
        <v>0</v>
      </c>
      <c r="L26" s="92">
        <v>84300</v>
      </c>
      <c r="M26" s="92">
        <v>-54300</v>
      </c>
      <c r="N26" s="92">
        <v>30000</v>
      </c>
      <c r="O26" s="92">
        <v>35.587188612099645</v>
      </c>
    </row>
    <row r="27" spans="2:20" ht="13.5" customHeight="1">
      <c r="B27" s="94" t="s">
        <v>16</v>
      </c>
      <c r="C27" s="128" t="s">
        <v>26</v>
      </c>
      <c r="D27" s="128"/>
      <c r="E27" s="128"/>
      <c r="F27" s="128"/>
      <c r="G27" s="128"/>
      <c r="K27" s="95">
        <v>0</v>
      </c>
      <c r="L27" s="95">
        <v>84300</v>
      </c>
      <c r="M27" s="95">
        <v>-54300</v>
      </c>
      <c r="N27" s="95">
        <v>30000</v>
      </c>
      <c r="O27" s="95">
        <v>35.587188612099645</v>
      </c>
    </row>
    <row r="28" spans="2:20" ht="13.5" customHeight="1">
      <c r="B28" s="94" t="s">
        <v>17</v>
      </c>
      <c r="C28" s="128" t="s">
        <v>27</v>
      </c>
      <c r="D28" s="128"/>
      <c r="E28" s="128"/>
      <c r="F28" s="128"/>
      <c r="G28" s="128"/>
      <c r="K28" s="95">
        <v>0</v>
      </c>
      <c r="L28" s="95">
        <v>84300</v>
      </c>
      <c r="M28" s="95">
        <v>-54300</v>
      </c>
      <c r="N28" s="95">
        <v>30000</v>
      </c>
      <c r="O28" s="95">
        <v>35.587188612099645</v>
      </c>
    </row>
    <row r="29" spans="2:20" s="91" customFormat="1" ht="13.5" customHeight="1">
      <c r="B29" s="132" t="s">
        <v>185</v>
      </c>
      <c r="C29" s="132"/>
      <c r="D29" s="132"/>
      <c r="E29" s="132"/>
      <c r="F29" s="132"/>
      <c r="G29" s="132"/>
      <c r="H29" s="132"/>
      <c r="I29" s="132"/>
      <c r="J29" s="132"/>
      <c r="K29" s="90">
        <v>76098.710000000006</v>
      </c>
      <c r="L29" s="90">
        <v>82000</v>
      </c>
      <c r="M29" s="90">
        <v>0</v>
      </c>
      <c r="N29" s="90">
        <v>82000</v>
      </c>
      <c r="O29" s="90">
        <v>100</v>
      </c>
    </row>
    <row r="30" spans="2:20" s="93" customFormat="1" ht="13.5" customHeight="1">
      <c r="B30" s="129" t="s">
        <v>181</v>
      </c>
      <c r="C30" s="129"/>
      <c r="D30" s="129"/>
      <c r="E30" s="129"/>
      <c r="F30" s="129"/>
      <c r="G30" s="129"/>
      <c r="H30" s="129"/>
      <c r="I30" s="129"/>
      <c r="J30" s="129"/>
      <c r="K30" s="92">
        <v>76098.710000000006</v>
      </c>
      <c r="L30" s="92">
        <v>82000</v>
      </c>
      <c r="M30" s="92">
        <v>0</v>
      </c>
      <c r="N30" s="92">
        <v>82000</v>
      </c>
      <c r="O30" s="92">
        <v>100</v>
      </c>
    </row>
    <row r="31" spans="2:20" ht="13.5" customHeight="1">
      <c r="B31" s="94" t="s">
        <v>16</v>
      </c>
      <c r="C31" s="128" t="s">
        <v>26</v>
      </c>
      <c r="D31" s="128"/>
      <c r="E31" s="128"/>
      <c r="F31" s="128"/>
      <c r="G31" s="128"/>
      <c r="K31" s="95">
        <v>76098.710000000006</v>
      </c>
      <c r="L31" s="95">
        <v>82000</v>
      </c>
      <c r="M31" s="95">
        <v>0</v>
      </c>
      <c r="N31" s="95">
        <v>82000</v>
      </c>
      <c r="O31" s="95">
        <v>100</v>
      </c>
    </row>
    <row r="32" spans="2:20" ht="13.5" customHeight="1">
      <c r="B32" s="94" t="s">
        <v>17</v>
      </c>
      <c r="C32" s="128" t="s">
        <v>27</v>
      </c>
      <c r="D32" s="128"/>
      <c r="E32" s="128"/>
      <c r="F32" s="128"/>
      <c r="G32" s="128"/>
      <c r="K32" s="95">
        <v>76098.710000000006</v>
      </c>
      <c r="L32" s="95">
        <v>82000</v>
      </c>
      <c r="M32" s="95">
        <v>0</v>
      </c>
      <c r="N32" s="95">
        <v>82000</v>
      </c>
      <c r="O32" s="95">
        <v>100</v>
      </c>
    </row>
    <row r="33" spans="2:15" ht="13.5" customHeight="1">
      <c r="B33" s="94" t="s">
        <v>182</v>
      </c>
      <c r="C33" s="128" t="s">
        <v>183</v>
      </c>
      <c r="D33" s="128"/>
      <c r="E33" s="128"/>
      <c r="F33" s="128"/>
      <c r="G33" s="128"/>
      <c r="K33" s="95">
        <v>76098.710000000006</v>
      </c>
      <c r="L33" s="95">
        <v>0</v>
      </c>
      <c r="M33" s="95">
        <v>0</v>
      </c>
      <c r="N33" s="95">
        <v>0</v>
      </c>
      <c r="O33" s="95">
        <v>100</v>
      </c>
    </row>
    <row r="34" spans="2:15" s="91" customFormat="1" ht="13.5" customHeight="1">
      <c r="B34" s="132" t="s">
        <v>186</v>
      </c>
      <c r="C34" s="132"/>
      <c r="D34" s="132"/>
      <c r="E34" s="132"/>
      <c r="F34" s="132"/>
      <c r="G34" s="132"/>
      <c r="H34" s="132"/>
      <c r="I34" s="132"/>
      <c r="J34" s="132"/>
      <c r="K34" s="90">
        <v>427.99</v>
      </c>
      <c r="L34" s="90">
        <v>1000</v>
      </c>
      <c r="M34" s="90">
        <v>0</v>
      </c>
      <c r="N34" s="90">
        <v>1000</v>
      </c>
      <c r="O34" s="90">
        <v>100</v>
      </c>
    </row>
    <row r="35" spans="2:15" s="93" customFormat="1" ht="13.5" customHeight="1">
      <c r="B35" s="129" t="s">
        <v>187</v>
      </c>
      <c r="C35" s="129"/>
      <c r="D35" s="129"/>
      <c r="E35" s="129"/>
      <c r="F35" s="129"/>
      <c r="G35" s="129"/>
      <c r="H35" s="129"/>
      <c r="I35" s="129"/>
      <c r="J35" s="129"/>
      <c r="K35" s="92">
        <v>427.99</v>
      </c>
      <c r="L35" s="92">
        <v>1000</v>
      </c>
      <c r="M35" s="92">
        <v>0</v>
      </c>
      <c r="N35" s="92">
        <v>1000</v>
      </c>
      <c r="O35" s="92">
        <v>100</v>
      </c>
    </row>
    <row r="36" spans="2:15" ht="13.5" customHeight="1">
      <c r="B36" s="94" t="s">
        <v>5</v>
      </c>
      <c r="C36" s="128" t="s">
        <v>6</v>
      </c>
      <c r="D36" s="128"/>
      <c r="E36" s="128"/>
      <c r="F36" s="128"/>
      <c r="G36" s="128"/>
      <c r="K36" s="95">
        <v>427.99</v>
      </c>
      <c r="L36" s="95">
        <v>1000</v>
      </c>
      <c r="M36" s="95">
        <v>0</v>
      </c>
      <c r="N36" s="95">
        <v>1000</v>
      </c>
      <c r="O36" s="95">
        <v>100</v>
      </c>
    </row>
    <row r="37" spans="2:15" ht="13.5" customHeight="1">
      <c r="B37" s="94" t="s">
        <v>9</v>
      </c>
      <c r="C37" s="128" t="s">
        <v>10</v>
      </c>
      <c r="D37" s="128"/>
      <c r="E37" s="128"/>
      <c r="F37" s="128"/>
      <c r="G37" s="128"/>
      <c r="K37" s="95">
        <v>427.99</v>
      </c>
      <c r="L37" s="95">
        <v>1000</v>
      </c>
      <c r="M37" s="95">
        <v>0</v>
      </c>
      <c r="N37" s="95">
        <v>1000</v>
      </c>
      <c r="O37" s="95">
        <v>100</v>
      </c>
    </row>
    <row r="38" spans="2:15" ht="13.5" customHeight="1">
      <c r="B38" s="94" t="s">
        <v>188</v>
      </c>
      <c r="C38" s="128" t="s">
        <v>76</v>
      </c>
      <c r="D38" s="128"/>
      <c r="E38" s="128"/>
      <c r="F38" s="128"/>
      <c r="G38" s="128"/>
      <c r="K38" s="95">
        <v>427.99</v>
      </c>
      <c r="L38" s="95">
        <v>0</v>
      </c>
      <c r="M38" s="95">
        <v>0</v>
      </c>
      <c r="N38" s="95">
        <v>0</v>
      </c>
      <c r="O38" s="95">
        <v>100</v>
      </c>
    </row>
    <row r="39" spans="2:15" s="89" customFormat="1" ht="13.5" customHeight="1">
      <c r="B39" s="134" t="s">
        <v>189</v>
      </c>
      <c r="C39" s="134"/>
      <c r="D39" s="134"/>
      <c r="E39" s="134"/>
      <c r="F39" s="134"/>
      <c r="G39" s="134"/>
      <c r="H39" s="134"/>
      <c r="I39" s="134"/>
      <c r="J39" s="134"/>
      <c r="K39" s="88">
        <v>43845.81</v>
      </c>
      <c r="L39" s="88">
        <v>97000</v>
      </c>
      <c r="M39" s="88">
        <v>36600</v>
      </c>
      <c r="N39" s="88">
        <v>133600</v>
      </c>
      <c r="O39" s="88">
        <v>137.73195876288659</v>
      </c>
    </row>
    <row r="40" spans="2:15" s="91" customFormat="1" ht="13.5" customHeight="1">
      <c r="B40" s="132" t="s">
        <v>190</v>
      </c>
      <c r="C40" s="132"/>
      <c r="D40" s="132"/>
      <c r="E40" s="132"/>
      <c r="F40" s="132"/>
      <c r="G40" s="132"/>
      <c r="H40" s="132"/>
      <c r="I40" s="132"/>
      <c r="J40" s="132"/>
      <c r="K40" s="90">
        <v>0</v>
      </c>
      <c r="L40" s="90">
        <v>35000</v>
      </c>
      <c r="M40" s="90">
        <v>0</v>
      </c>
      <c r="N40" s="90">
        <v>35000</v>
      </c>
      <c r="O40" s="90">
        <v>100</v>
      </c>
    </row>
    <row r="41" spans="2:15" s="93" customFormat="1" ht="13.5" customHeight="1">
      <c r="B41" s="129" t="s">
        <v>181</v>
      </c>
      <c r="C41" s="129"/>
      <c r="D41" s="129"/>
      <c r="E41" s="129"/>
      <c r="F41" s="129"/>
      <c r="G41" s="129"/>
      <c r="H41" s="129"/>
      <c r="I41" s="129"/>
      <c r="J41" s="129"/>
      <c r="K41" s="92">
        <v>0</v>
      </c>
      <c r="L41" s="92">
        <v>35000</v>
      </c>
      <c r="M41" s="92">
        <v>0</v>
      </c>
      <c r="N41" s="92">
        <v>35000</v>
      </c>
      <c r="O41" s="92">
        <v>100</v>
      </c>
    </row>
    <row r="42" spans="2:15" ht="13.5" customHeight="1">
      <c r="B42" s="94" t="s">
        <v>16</v>
      </c>
      <c r="C42" s="128" t="s">
        <v>26</v>
      </c>
      <c r="D42" s="128"/>
      <c r="E42" s="128"/>
      <c r="F42" s="128"/>
      <c r="G42" s="128"/>
      <c r="K42" s="95">
        <v>0</v>
      </c>
      <c r="L42" s="95">
        <v>35000</v>
      </c>
      <c r="M42" s="95">
        <v>0</v>
      </c>
      <c r="N42" s="95">
        <v>35000</v>
      </c>
      <c r="O42" s="95">
        <v>100</v>
      </c>
    </row>
    <row r="43" spans="2:15" ht="13.5" customHeight="1">
      <c r="B43" s="94" t="s">
        <v>17</v>
      </c>
      <c r="C43" s="128" t="s">
        <v>27</v>
      </c>
      <c r="D43" s="128"/>
      <c r="E43" s="128"/>
      <c r="F43" s="128"/>
      <c r="G43" s="128"/>
      <c r="K43" s="95">
        <v>0</v>
      </c>
      <c r="L43" s="95">
        <v>35000</v>
      </c>
      <c r="M43" s="95">
        <v>0</v>
      </c>
      <c r="N43" s="95">
        <v>35000</v>
      </c>
      <c r="O43" s="95">
        <v>100</v>
      </c>
    </row>
    <row r="44" spans="2:15" ht="13.5" customHeight="1">
      <c r="B44" s="81" t="s">
        <v>0</v>
      </c>
      <c r="C44" s="131" t="s">
        <v>4</v>
      </c>
      <c r="D44" s="131"/>
      <c r="E44" s="131"/>
      <c r="F44" s="131"/>
      <c r="G44" s="131"/>
      <c r="I44" s="81" t="s">
        <v>168</v>
      </c>
      <c r="K44" s="130" t="s">
        <v>169</v>
      </c>
      <c r="L44" s="130" t="s">
        <v>170</v>
      </c>
      <c r="M44" s="130" t="s">
        <v>113</v>
      </c>
      <c r="N44" s="130" t="s">
        <v>171</v>
      </c>
      <c r="O44" s="83" t="s">
        <v>115</v>
      </c>
    </row>
    <row r="45" spans="2:15" ht="9.75" customHeight="1">
      <c r="C45" s="131"/>
      <c r="D45" s="131"/>
      <c r="E45" s="131"/>
      <c r="F45" s="131"/>
      <c r="G45" s="131"/>
      <c r="K45" s="130"/>
      <c r="L45" s="130"/>
      <c r="M45" s="130"/>
      <c r="N45" s="130"/>
    </row>
    <row r="46" spans="2:15" s="91" customFormat="1" ht="13.5" customHeight="1">
      <c r="B46" s="132" t="s">
        <v>191</v>
      </c>
      <c r="C46" s="132"/>
      <c r="D46" s="132"/>
      <c r="E46" s="132"/>
      <c r="F46" s="132"/>
      <c r="G46" s="132"/>
      <c r="H46" s="132"/>
      <c r="I46" s="132"/>
      <c r="J46" s="132"/>
      <c r="K46" s="90">
        <v>0</v>
      </c>
      <c r="L46" s="90">
        <v>10000</v>
      </c>
      <c r="M46" s="90">
        <v>0</v>
      </c>
      <c r="N46" s="90">
        <v>10000</v>
      </c>
      <c r="O46" s="90">
        <v>100</v>
      </c>
    </row>
    <row r="47" spans="2:15" s="93" customFormat="1" ht="13.5" customHeight="1">
      <c r="B47" s="129" t="s">
        <v>181</v>
      </c>
      <c r="C47" s="129"/>
      <c r="D47" s="129"/>
      <c r="E47" s="129"/>
      <c r="F47" s="129"/>
      <c r="G47" s="129"/>
      <c r="H47" s="129"/>
      <c r="I47" s="129"/>
      <c r="J47" s="129"/>
      <c r="K47" s="92">
        <v>0</v>
      </c>
      <c r="L47" s="92">
        <v>10000</v>
      </c>
      <c r="M47" s="92">
        <v>0</v>
      </c>
      <c r="N47" s="92">
        <v>10000</v>
      </c>
      <c r="O47" s="92">
        <v>100</v>
      </c>
    </row>
    <row r="48" spans="2:15" ht="13.5" customHeight="1">
      <c r="B48" s="94" t="s">
        <v>16</v>
      </c>
      <c r="C48" s="128" t="s">
        <v>26</v>
      </c>
      <c r="D48" s="128"/>
      <c r="E48" s="128"/>
      <c r="F48" s="128"/>
      <c r="G48" s="128"/>
      <c r="K48" s="95">
        <v>0</v>
      </c>
      <c r="L48" s="95">
        <v>10000</v>
      </c>
      <c r="M48" s="95">
        <v>0</v>
      </c>
      <c r="N48" s="95">
        <v>10000</v>
      </c>
      <c r="O48" s="95">
        <v>100</v>
      </c>
    </row>
    <row r="49" spans="2:15" ht="13.5" customHeight="1">
      <c r="B49" s="94" t="s">
        <v>17</v>
      </c>
      <c r="C49" s="128" t="s">
        <v>27</v>
      </c>
      <c r="D49" s="128"/>
      <c r="E49" s="128"/>
      <c r="F49" s="128"/>
      <c r="G49" s="128"/>
      <c r="K49" s="95">
        <v>0</v>
      </c>
      <c r="L49" s="95">
        <v>10000</v>
      </c>
      <c r="M49" s="95">
        <v>0</v>
      </c>
      <c r="N49" s="95">
        <v>10000</v>
      </c>
      <c r="O49" s="95">
        <v>100</v>
      </c>
    </row>
    <row r="50" spans="2:15" s="91" customFormat="1" ht="13.5" customHeight="1">
      <c r="B50" s="132" t="s">
        <v>192</v>
      </c>
      <c r="C50" s="132"/>
      <c r="D50" s="132"/>
      <c r="E50" s="132"/>
      <c r="F50" s="132"/>
      <c r="G50" s="132"/>
      <c r="H50" s="132"/>
      <c r="I50" s="132"/>
      <c r="J50" s="132"/>
      <c r="K50" s="90">
        <v>0</v>
      </c>
      <c r="L50" s="90">
        <v>0</v>
      </c>
      <c r="M50" s="90">
        <v>24600</v>
      </c>
      <c r="N50" s="90">
        <v>24600</v>
      </c>
      <c r="O50" s="90">
        <v>100</v>
      </c>
    </row>
    <row r="51" spans="2:15" s="93" customFormat="1" ht="13.5" customHeight="1">
      <c r="B51" s="129" t="s">
        <v>181</v>
      </c>
      <c r="C51" s="129"/>
      <c r="D51" s="129"/>
      <c r="E51" s="129"/>
      <c r="F51" s="129"/>
      <c r="G51" s="129"/>
      <c r="H51" s="129"/>
      <c r="I51" s="129"/>
      <c r="J51" s="129"/>
      <c r="K51" s="92">
        <v>0</v>
      </c>
      <c r="L51" s="92">
        <v>0</v>
      </c>
      <c r="M51" s="92">
        <v>24600</v>
      </c>
      <c r="N51" s="92">
        <v>24600</v>
      </c>
      <c r="O51" s="92">
        <v>100</v>
      </c>
    </row>
    <row r="52" spans="2:15" ht="13.5" customHeight="1">
      <c r="B52" s="94" t="s">
        <v>16</v>
      </c>
      <c r="C52" s="128" t="s">
        <v>26</v>
      </c>
      <c r="D52" s="128"/>
      <c r="E52" s="128"/>
      <c r="F52" s="128"/>
      <c r="G52" s="128"/>
      <c r="K52" s="95">
        <v>0</v>
      </c>
      <c r="L52" s="95">
        <v>0</v>
      </c>
      <c r="M52" s="95">
        <v>24600</v>
      </c>
      <c r="N52" s="95">
        <v>24600</v>
      </c>
      <c r="O52" s="95">
        <v>100</v>
      </c>
    </row>
    <row r="53" spans="2:15" ht="13.5" customHeight="1">
      <c r="B53" s="94" t="s">
        <v>17</v>
      </c>
      <c r="C53" s="128" t="s">
        <v>27</v>
      </c>
      <c r="D53" s="128"/>
      <c r="E53" s="128"/>
      <c r="F53" s="128"/>
      <c r="G53" s="128"/>
      <c r="K53" s="95">
        <v>0</v>
      </c>
      <c r="L53" s="95">
        <v>0</v>
      </c>
      <c r="M53" s="95">
        <v>24600</v>
      </c>
      <c r="N53" s="95">
        <v>24600</v>
      </c>
      <c r="O53" s="95">
        <v>100</v>
      </c>
    </row>
    <row r="54" spans="2:15" s="91" customFormat="1" ht="13.5" customHeight="1">
      <c r="B54" s="132" t="s">
        <v>193</v>
      </c>
      <c r="C54" s="132"/>
      <c r="D54" s="132"/>
      <c r="E54" s="132"/>
      <c r="F54" s="132"/>
      <c r="G54" s="132"/>
      <c r="H54" s="132"/>
      <c r="I54" s="132"/>
      <c r="J54" s="132"/>
      <c r="K54" s="90">
        <v>16250</v>
      </c>
      <c r="L54" s="90">
        <v>25000</v>
      </c>
      <c r="M54" s="90">
        <v>0</v>
      </c>
      <c r="N54" s="90">
        <v>25000</v>
      </c>
      <c r="O54" s="90">
        <v>100</v>
      </c>
    </row>
    <row r="55" spans="2:15" s="93" customFormat="1" ht="13.5" customHeight="1">
      <c r="B55" s="129" t="s">
        <v>181</v>
      </c>
      <c r="C55" s="129"/>
      <c r="D55" s="129"/>
      <c r="E55" s="129"/>
      <c r="F55" s="129"/>
      <c r="G55" s="129"/>
      <c r="H55" s="129"/>
      <c r="I55" s="129"/>
      <c r="J55" s="129"/>
      <c r="K55" s="92">
        <v>16250</v>
      </c>
      <c r="L55" s="92">
        <v>25000</v>
      </c>
      <c r="M55" s="92">
        <v>0</v>
      </c>
      <c r="N55" s="92">
        <v>25000</v>
      </c>
      <c r="O55" s="92">
        <v>100</v>
      </c>
    </row>
    <row r="56" spans="2:15" ht="13.5" customHeight="1">
      <c r="B56" s="94" t="s">
        <v>16</v>
      </c>
      <c r="C56" s="128" t="s">
        <v>26</v>
      </c>
      <c r="D56" s="128"/>
      <c r="E56" s="128"/>
      <c r="F56" s="128"/>
      <c r="G56" s="128"/>
      <c r="K56" s="95">
        <v>16250</v>
      </c>
      <c r="L56" s="95">
        <v>25000</v>
      </c>
      <c r="M56" s="95">
        <v>0</v>
      </c>
      <c r="N56" s="95">
        <v>25000</v>
      </c>
      <c r="O56" s="95">
        <v>100</v>
      </c>
    </row>
    <row r="57" spans="2:15" ht="13.5" customHeight="1">
      <c r="B57" s="94" t="s">
        <v>17</v>
      </c>
      <c r="C57" s="128" t="s">
        <v>27</v>
      </c>
      <c r="D57" s="128"/>
      <c r="E57" s="128"/>
      <c r="F57" s="128"/>
      <c r="G57" s="128"/>
      <c r="K57" s="95">
        <v>16250</v>
      </c>
      <c r="L57" s="95">
        <v>25000</v>
      </c>
      <c r="M57" s="95">
        <v>0</v>
      </c>
      <c r="N57" s="95">
        <v>25000</v>
      </c>
      <c r="O57" s="95">
        <v>100</v>
      </c>
    </row>
    <row r="58" spans="2:15" ht="13.5" customHeight="1">
      <c r="B58" s="94" t="s">
        <v>194</v>
      </c>
      <c r="C58" s="128" t="s">
        <v>195</v>
      </c>
      <c r="D58" s="128"/>
      <c r="E58" s="128"/>
      <c r="F58" s="128"/>
      <c r="G58" s="128"/>
      <c r="K58" s="95">
        <v>16250</v>
      </c>
      <c r="L58" s="95">
        <v>0</v>
      </c>
      <c r="M58" s="95">
        <v>0</v>
      </c>
      <c r="N58" s="95">
        <v>0</v>
      </c>
      <c r="O58" s="95">
        <v>100</v>
      </c>
    </row>
    <row r="59" spans="2:15" s="91" customFormat="1" ht="13.5" customHeight="1">
      <c r="B59" s="132" t="s">
        <v>196</v>
      </c>
      <c r="C59" s="132"/>
      <c r="D59" s="132"/>
      <c r="E59" s="132"/>
      <c r="F59" s="132"/>
      <c r="G59" s="132"/>
      <c r="H59" s="132"/>
      <c r="I59" s="132"/>
      <c r="J59" s="132"/>
      <c r="K59" s="90">
        <v>27595.81</v>
      </c>
      <c r="L59" s="90">
        <v>27000</v>
      </c>
      <c r="M59" s="90">
        <v>12000</v>
      </c>
      <c r="N59" s="90">
        <v>39000</v>
      </c>
      <c r="O59" s="90">
        <v>144.44444444444446</v>
      </c>
    </row>
    <row r="60" spans="2:15" s="93" customFormat="1" ht="13.5" customHeight="1">
      <c r="B60" s="129" t="s">
        <v>187</v>
      </c>
      <c r="C60" s="129"/>
      <c r="D60" s="129"/>
      <c r="E60" s="129"/>
      <c r="F60" s="129"/>
      <c r="G60" s="129"/>
      <c r="H60" s="129"/>
      <c r="I60" s="129"/>
      <c r="J60" s="129"/>
      <c r="K60" s="92">
        <v>4571.49</v>
      </c>
      <c r="L60" s="92">
        <v>15000</v>
      </c>
      <c r="M60" s="92">
        <v>0</v>
      </c>
      <c r="N60" s="92">
        <v>15000</v>
      </c>
      <c r="O60" s="92">
        <v>100</v>
      </c>
    </row>
    <row r="61" spans="2:15" ht="13.5" customHeight="1">
      <c r="B61" s="94" t="s">
        <v>5</v>
      </c>
      <c r="C61" s="128" t="s">
        <v>6</v>
      </c>
      <c r="D61" s="128"/>
      <c r="E61" s="128"/>
      <c r="F61" s="128"/>
      <c r="G61" s="128"/>
      <c r="K61" s="95">
        <v>4571.49</v>
      </c>
      <c r="L61" s="95">
        <v>15000</v>
      </c>
      <c r="M61" s="95">
        <v>0</v>
      </c>
      <c r="N61" s="95">
        <v>15000</v>
      </c>
      <c r="O61" s="95">
        <v>100</v>
      </c>
    </row>
    <row r="62" spans="2:15" ht="13.5" customHeight="1">
      <c r="B62" s="94" t="s">
        <v>9</v>
      </c>
      <c r="C62" s="128" t="s">
        <v>10</v>
      </c>
      <c r="D62" s="128"/>
      <c r="E62" s="128"/>
      <c r="F62" s="128"/>
      <c r="G62" s="128"/>
      <c r="K62" s="95">
        <v>4571.49</v>
      </c>
      <c r="L62" s="95">
        <v>15000</v>
      </c>
      <c r="M62" s="95">
        <v>0</v>
      </c>
      <c r="N62" s="95">
        <v>15000</v>
      </c>
      <c r="O62" s="95">
        <v>100</v>
      </c>
    </row>
    <row r="63" spans="2:15" ht="13.5" customHeight="1">
      <c r="B63" s="94" t="s">
        <v>197</v>
      </c>
      <c r="C63" s="128" t="s">
        <v>198</v>
      </c>
      <c r="D63" s="128"/>
      <c r="E63" s="128"/>
      <c r="F63" s="128"/>
      <c r="G63" s="128"/>
      <c r="K63" s="95">
        <v>4571.49</v>
      </c>
      <c r="L63" s="95">
        <v>0</v>
      </c>
      <c r="M63" s="95">
        <v>0</v>
      </c>
      <c r="N63" s="95">
        <v>0</v>
      </c>
      <c r="O63" s="95">
        <v>100</v>
      </c>
    </row>
    <row r="64" spans="2:15" s="93" customFormat="1" ht="13.5" customHeight="1">
      <c r="B64" s="129" t="s">
        <v>199</v>
      </c>
      <c r="C64" s="129"/>
      <c r="D64" s="129"/>
      <c r="E64" s="129"/>
      <c r="F64" s="129"/>
      <c r="G64" s="129"/>
      <c r="H64" s="129"/>
      <c r="I64" s="129"/>
      <c r="J64" s="129"/>
      <c r="K64" s="92">
        <v>23024.32</v>
      </c>
      <c r="L64" s="92">
        <v>12000</v>
      </c>
      <c r="M64" s="92">
        <v>12000</v>
      </c>
      <c r="N64" s="92">
        <v>24000</v>
      </c>
      <c r="O64" s="92">
        <v>200</v>
      </c>
    </row>
    <row r="65" spans="2:15" ht="13.5" customHeight="1">
      <c r="B65" s="94" t="s">
        <v>5</v>
      </c>
      <c r="C65" s="128" t="s">
        <v>6</v>
      </c>
      <c r="D65" s="128"/>
      <c r="E65" s="128"/>
      <c r="F65" s="128"/>
      <c r="G65" s="128"/>
      <c r="K65" s="95">
        <v>23024.32</v>
      </c>
      <c r="L65" s="95">
        <v>12000</v>
      </c>
      <c r="M65" s="95">
        <v>12000</v>
      </c>
      <c r="N65" s="95">
        <v>24000</v>
      </c>
      <c r="O65" s="95">
        <v>200</v>
      </c>
    </row>
    <row r="66" spans="2:15" ht="13.5" customHeight="1">
      <c r="B66" s="94" t="s">
        <v>9</v>
      </c>
      <c r="C66" s="128" t="s">
        <v>10</v>
      </c>
      <c r="D66" s="128"/>
      <c r="E66" s="128"/>
      <c r="F66" s="128"/>
      <c r="G66" s="128"/>
      <c r="K66" s="95">
        <v>23024.32</v>
      </c>
      <c r="L66" s="95">
        <v>12000</v>
      </c>
      <c r="M66" s="95">
        <v>12000</v>
      </c>
      <c r="N66" s="95">
        <v>24000</v>
      </c>
      <c r="O66" s="95">
        <v>200</v>
      </c>
    </row>
    <row r="67" spans="2:15" ht="13.5" customHeight="1">
      <c r="B67" s="94" t="s">
        <v>197</v>
      </c>
      <c r="C67" s="128" t="s">
        <v>198</v>
      </c>
      <c r="D67" s="128"/>
      <c r="E67" s="128"/>
      <c r="F67" s="128"/>
      <c r="G67" s="128"/>
      <c r="K67" s="95">
        <v>7624.09</v>
      </c>
      <c r="L67" s="95">
        <v>0</v>
      </c>
      <c r="M67" s="95">
        <v>0</v>
      </c>
      <c r="N67" s="95">
        <v>0</v>
      </c>
      <c r="O67" s="95">
        <v>100</v>
      </c>
    </row>
    <row r="68" spans="2:15" ht="13.5" customHeight="1">
      <c r="B68" s="94" t="s">
        <v>200</v>
      </c>
      <c r="C68" s="133" t="s">
        <v>201</v>
      </c>
      <c r="D68" s="133"/>
      <c r="E68" s="133"/>
      <c r="F68" s="133"/>
      <c r="G68" s="133"/>
      <c r="K68" s="95">
        <v>15400.23</v>
      </c>
      <c r="L68" s="95">
        <v>0</v>
      </c>
      <c r="M68" s="95">
        <v>0</v>
      </c>
      <c r="N68" s="95">
        <v>0</v>
      </c>
      <c r="O68" s="95">
        <v>100</v>
      </c>
    </row>
    <row r="69" spans="2:15" s="89" customFormat="1" ht="13.5" customHeight="1">
      <c r="B69" s="134" t="s">
        <v>202</v>
      </c>
      <c r="C69" s="134"/>
      <c r="D69" s="134"/>
      <c r="E69" s="134"/>
      <c r="F69" s="134"/>
      <c r="G69" s="134"/>
      <c r="H69" s="134"/>
      <c r="I69" s="134"/>
      <c r="J69" s="134"/>
      <c r="K69" s="88">
        <v>56625</v>
      </c>
      <c r="L69" s="88">
        <v>91300</v>
      </c>
      <c r="M69" s="88">
        <v>100</v>
      </c>
      <c r="N69" s="88">
        <v>91400</v>
      </c>
      <c r="O69" s="88">
        <v>100.10952902519168</v>
      </c>
    </row>
    <row r="70" spans="2:15" s="91" customFormat="1" ht="13.5" customHeight="1">
      <c r="B70" s="132" t="s">
        <v>203</v>
      </c>
      <c r="C70" s="132"/>
      <c r="D70" s="132"/>
      <c r="E70" s="132"/>
      <c r="F70" s="132"/>
      <c r="G70" s="132"/>
      <c r="H70" s="132"/>
      <c r="I70" s="132"/>
      <c r="J70" s="132"/>
      <c r="K70" s="90">
        <v>0</v>
      </c>
      <c r="L70" s="90">
        <v>10000</v>
      </c>
      <c r="M70" s="90">
        <v>0</v>
      </c>
      <c r="N70" s="90">
        <v>10000</v>
      </c>
      <c r="O70" s="90">
        <v>100</v>
      </c>
    </row>
    <row r="71" spans="2:15" s="93" customFormat="1" ht="13.5" customHeight="1">
      <c r="B71" s="129" t="s">
        <v>181</v>
      </c>
      <c r="C71" s="129"/>
      <c r="D71" s="129"/>
      <c r="E71" s="129"/>
      <c r="F71" s="129"/>
      <c r="G71" s="129"/>
      <c r="H71" s="129"/>
      <c r="I71" s="129"/>
      <c r="J71" s="129"/>
      <c r="K71" s="92">
        <v>0</v>
      </c>
      <c r="L71" s="92">
        <v>10000</v>
      </c>
      <c r="M71" s="92">
        <v>0</v>
      </c>
      <c r="N71" s="92">
        <v>10000</v>
      </c>
      <c r="O71" s="92">
        <v>100</v>
      </c>
    </row>
    <row r="72" spans="2:15" ht="13.5" customHeight="1">
      <c r="B72" s="94" t="s">
        <v>16</v>
      </c>
      <c r="C72" s="128" t="s">
        <v>26</v>
      </c>
      <c r="D72" s="128"/>
      <c r="E72" s="128"/>
      <c r="F72" s="128"/>
      <c r="G72" s="128"/>
      <c r="K72" s="95">
        <v>0</v>
      </c>
      <c r="L72" s="95">
        <v>10000</v>
      </c>
      <c r="M72" s="95">
        <v>0</v>
      </c>
      <c r="N72" s="95">
        <v>10000</v>
      </c>
      <c r="O72" s="95">
        <v>100</v>
      </c>
    </row>
    <row r="73" spans="2:15" ht="13.5" customHeight="1">
      <c r="B73" s="94" t="s">
        <v>17</v>
      </c>
      <c r="C73" s="128" t="s">
        <v>27</v>
      </c>
      <c r="D73" s="128"/>
      <c r="E73" s="128"/>
      <c r="F73" s="128"/>
      <c r="G73" s="128"/>
      <c r="K73" s="95">
        <v>0</v>
      </c>
      <c r="L73" s="95">
        <v>10000</v>
      </c>
      <c r="M73" s="95">
        <v>0</v>
      </c>
      <c r="N73" s="95">
        <v>10000</v>
      </c>
      <c r="O73" s="95">
        <v>100</v>
      </c>
    </row>
    <row r="74" spans="2:15" s="91" customFormat="1" ht="13.5" customHeight="1">
      <c r="B74" s="132" t="s">
        <v>204</v>
      </c>
      <c r="C74" s="132"/>
      <c r="D74" s="132"/>
      <c r="E74" s="132"/>
      <c r="F74" s="132"/>
      <c r="G74" s="132"/>
      <c r="H74" s="132"/>
      <c r="I74" s="132"/>
      <c r="J74" s="132"/>
      <c r="K74" s="90">
        <v>8175</v>
      </c>
      <c r="L74" s="90">
        <v>15000</v>
      </c>
      <c r="M74" s="90">
        <v>0</v>
      </c>
      <c r="N74" s="90">
        <v>15000</v>
      </c>
      <c r="O74" s="90">
        <v>100</v>
      </c>
    </row>
    <row r="75" spans="2:15" s="93" customFormat="1" ht="13.5" customHeight="1">
      <c r="B75" s="129" t="s">
        <v>181</v>
      </c>
      <c r="C75" s="129"/>
      <c r="D75" s="129"/>
      <c r="E75" s="129"/>
      <c r="F75" s="129"/>
      <c r="G75" s="129"/>
      <c r="H75" s="129"/>
      <c r="I75" s="129"/>
      <c r="J75" s="129"/>
      <c r="K75" s="92">
        <v>8175</v>
      </c>
      <c r="L75" s="92">
        <v>15000</v>
      </c>
      <c r="M75" s="92">
        <v>0</v>
      </c>
      <c r="N75" s="92">
        <v>15000</v>
      </c>
      <c r="O75" s="92">
        <v>100</v>
      </c>
    </row>
    <row r="76" spans="2:15" ht="13.5" customHeight="1">
      <c r="B76" s="94" t="s">
        <v>5</v>
      </c>
      <c r="C76" s="128" t="s">
        <v>6</v>
      </c>
      <c r="D76" s="128"/>
      <c r="E76" s="128"/>
      <c r="F76" s="128"/>
      <c r="G76" s="128"/>
      <c r="K76" s="95">
        <v>8175</v>
      </c>
      <c r="L76" s="95">
        <v>0</v>
      </c>
      <c r="M76" s="95">
        <v>0</v>
      </c>
      <c r="N76" s="95">
        <v>0</v>
      </c>
      <c r="O76" s="95">
        <v>100</v>
      </c>
    </row>
    <row r="77" spans="2:15" ht="13.5" customHeight="1">
      <c r="B77" s="94" t="s">
        <v>9</v>
      </c>
      <c r="C77" s="128" t="s">
        <v>10</v>
      </c>
      <c r="D77" s="128"/>
      <c r="E77" s="128"/>
      <c r="F77" s="128"/>
      <c r="G77" s="128"/>
      <c r="K77" s="95">
        <v>8175</v>
      </c>
      <c r="L77" s="95">
        <v>0</v>
      </c>
      <c r="M77" s="95">
        <v>0</v>
      </c>
      <c r="N77" s="95">
        <v>0</v>
      </c>
      <c r="O77" s="95">
        <v>100</v>
      </c>
    </row>
    <row r="78" spans="2:15" ht="13.5" customHeight="1">
      <c r="B78" s="94" t="s">
        <v>205</v>
      </c>
      <c r="C78" s="128" t="s">
        <v>206</v>
      </c>
      <c r="D78" s="128"/>
      <c r="E78" s="128"/>
      <c r="F78" s="128"/>
      <c r="G78" s="128"/>
      <c r="K78" s="95">
        <v>8175</v>
      </c>
      <c r="L78" s="95">
        <v>0</v>
      </c>
      <c r="M78" s="95">
        <v>0</v>
      </c>
      <c r="N78" s="95">
        <v>0</v>
      </c>
      <c r="O78" s="95">
        <v>100</v>
      </c>
    </row>
    <row r="79" spans="2:15" ht="13.5" customHeight="1">
      <c r="B79" s="94" t="s">
        <v>16</v>
      </c>
      <c r="C79" s="128" t="s">
        <v>26</v>
      </c>
      <c r="D79" s="128"/>
      <c r="E79" s="128"/>
      <c r="F79" s="128"/>
      <c r="G79" s="128"/>
      <c r="K79" s="95">
        <v>0</v>
      </c>
      <c r="L79" s="95">
        <v>15000</v>
      </c>
      <c r="M79" s="95">
        <v>0</v>
      </c>
      <c r="N79" s="95">
        <v>15000</v>
      </c>
      <c r="O79" s="95">
        <v>100</v>
      </c>
    </row>
    <row r="80" spans="2:15" ht="13.5" customHeight="1">
      <c r="B80" s="94" t="s">
        <v>17</v>
      </c>
      <c r="C80" s="128" t="s">
        <v>27</v>
      </c>
      <c r="D80" s="128"/>
      <c r="E80" s="128"/>
      <c r="F80" s="128"/>
      <c r="G80" s="128"/>
      <c r="K80" s="95">
        <v>0</v>
      </c>
      <c r="L80" s="95">
        <v>15000</v>
      </c>
      <c r="M80" s="95">
        <v>0</v>
      </c>
      <c r="N80" s="95">
        <v>15000</v>
      </c>
      <c r="O80" s="95">
        <v>100</v>
      </c>
    </row>
    <row r="81" spans="2:15" s="91" customFormat="1" ht="13.5" customHeight="1">
      <c r="B81" s="132" t="s">
        <v>207</v>
      </c>
      <c r="C81" s="132"/>
      <c r="D81" s="132"/>
      <c r="E81" s="132"/>
      <c r="F81" s="132"/>
      <c r="G81" s="132"/>
      <c r="H81" s="132"/>
      <c r="I81" s="132"/>
      <c r="J81" s="132"/>
      <c r="K81" s="90">
        <v>7950</v>
      </c>
      <c r="L81" s="90">
        <v>15000</v>
      </c>
      <c r="M81" s="90">
        <v>0</v>
      </c>
      <c r="N81" s="90">
        <v>15000</v>
      </c>
      <c r="O81" s="90">
        <v>100</v>
      </c>
    </row>
    <row r="82" spans="2:15" s="93" customFormat="1" ht="13.5" customHeight="1">
      <c r="B82" s="129" t="s">
        <v>181</v>
      </c>
      <c r="C82" s="129"/>
      <c r="D82" s="129"/>
      <c r="E82" s="129"/>
      <c r="F82" s="129"/>
      <c r="G82" s="129"/>
      <c r="H82" s="129"/>
      <c r="I82" s="129"/>
      <c r="J82" s="129"/>
      <c r="K82" s="92">
        <v>7950</v>
      </c>
      <c r="L82" s="92">
        <v>15000</v>
      </c>
      <c r="M82" s="92">
        <v>0</v>
      </c>
      <c r="N82" s="92">
        <v>15000</v>
      </c>
      <c r="O82" s="92">
        <v>100</v>
      </c>
    </row>
    <row r="83" spans="2:15" ht="13.5" customHeight="1">
      <c r="B83" s="94" t="s">
        <v>5</v>
      </c>
      <c r="C83" s="128" t="s">
        <v>6</v>
      </c>
      <c r="D83" s="128"/>
      <c r="E83" s="128"/>
      <c r="F83" s="128"/>
      <c r="G83" s="128"/>
      <c r="K83" s="95">
        <v>7950</v>
      </c>
      <c r="L83" s="95">
        <v>15000</v>
      </c>
      <c r="M83" s="95">
        <v>0</v>
      </c>
      <c r="N83" s="95">
        <v>15000</v>
      </c>
      <c r="O83" s="95">
        <v>100</v>
      </c>
    </row>
    <row r="84" spans="2:15" ht="13.5" customHeight="1">
      <c r="B84" s="94" t="s">
        <v>9</v>
      </c>
      <c r="C84" s="128" t="s">
        <v>10</v>
      </c>
      <c r="D84" s="128"/>
      <c r="E84" s="128"/>
      <c r="F84" s="128"/>
      <c r="G84" s="128"/>
      <c r="K84" s="95">
        <v>7950</v>
      </c>
      <c r="L84" s="95">
        <v>15000</v>
      </c>
      <c r="M84" s="95">
        <v>0</v>
      </c>
      <c r="N84" s="95">
        <v>15000</v>
      </c>
      <c r="O84" s="95">
        <v>100</v>
      </c>
    </row>
    <row r="85" spans="2:15" ht="13.5" customHeight="1">
      <c r="B85" s="94" t="s">
        <v>208</v>
      </c>
      <c r="C85" s="128" t="s">
        <v>209</v>
      </c>
      <c r="D85" s="128"/>
      <c r="E85" s="128"/>
      <c r="F85" s="128"/>
      <c r="G85" s="128"/>
      <c r="K85" s="95">
        <v>7950</v>
      </c>
      <c r="L85" s="95">
        <v>0</v>
      </c>
      <c r="M85" s="95">
        <v>0</v>
      </c>
      <c r="N85" s="95">
        <v>0</v>
      </c>
      <c r="O85" s="95">
        <v>100</v>
      </c>
    </row>
    <row r="86" spans="2:15" ht="13.5" customHeight="1">
      <c r="B86" s="81" t="s">
        <v>0</v>
      </c>
      <c r="C86" s="131" t="s">
        <v>4</v>
      </c>
      <c r="D86" s="131"/>
      <c r="E86" s="131"/>
      <c r="F86" s="131"/>
      <c r="G86" s="131"/>
      <c r="I86" s="81" t="s">
        <v>168</v>
      </c>
      <c r="K86" s="130" t="s">
        <v>169</v>
      </c>
      <c r="L86" s="130" t="s">
        <v>170</v>
      </c>
      <c r="M86" s="130" t="s">
        <v>113</v>
      </c>
      <c r="N86" s="130" t="s">
        <v>171</v>
      </c>
      <c r="O86" s="83" t="s">
        <v>115</v>
      </c>
    </row>
    <row r="87" spans="2:15" ht="9.75" customHeight="1">
      <c r="C87" s="131"/>
      <c r="D87" s="131"/>
      <c r="E87" s="131"/>
      <c r="F87" s="131"/>
      <c r="G87" s="131"/>
      <c r="K87" s="130"/>
      <c r="L87" s="130"/>
      <c r="M87" s="130"/>
      <c r="N87" s="130"/>
    </row>
    <row r="88" spans="2:15" s="91" customFormat="1" ht="13.5" customHeight="1">
      <c r="B88" s="132" t="s">
        <v>210</v>
      </c>
      <c r="C88" s="132"/>
      <c r="D88" s="132"/>
      <c r="E88" s="132"/>
      <c r="F88" s="132"/>
      <c r="G88" s="132"/>
      <c r="H88" s="132"/>
      <c r="I88" s="132"/>
      <c r="J88" s="132"/>
      <c r="K88" s="90">
        <v>0</v>
      </c>
      <c r="L88" s="90">
        <v>1000</v>
      </c>
      <c r="M88" s="90">
        <v>0</v>
      </c>
      <c r="N88" s="90">
        <v>1000</v>
      </c>
      <c r="O88" s="90">
        <v>100</v>
      </c>
    </row>
    <row r="89" spans="2:15" s="93" customFormat="1" ht="13.5" customHeight="1">
      <c r="B89" s="129" t="s">
        <v>181</v>
      </c>
      <c r="C89" s="129"/>
      <c r="D89" s="129"/>
      <c r="E89" s="129"/>
      <c r="F89" s="129"/>
      <c r="G89" s="129"/>
      <c r="H89" s="129"/>
      <c r="I89" s="129"/>
      <c r="J89" s="129"/>
      <c r="K89" s="92">
        <v>0</v>
      </c>
      <c r="L89" s="92">
        <v>1000</v>
      </c>
      <c r="M89" s="92">
        <v>0</v>
      </c>
      <c r="N89" s="92">
        <v>1000</v>
      </c>
      <c r="O89" s="92">
        <v>100</v>
      </c>
    </row>
    <row r="90" spans="2:15" ht="13.5" customHeight="1">
      <c r="B90" s="94" t="s">
        <v>5</v>
      </c>
      <c r="C90" s="128" t="s">
        <v>6</v>
      </c>
      <c r="D90" s="128"/>
      <c r="E90" s="128"/>
      <c r="F90" s="128"/>
      <c r="G90" s="128"/>
      <c r="K90" s="95">
        <v>0</v>
      </c>
      <c r="L90" s="95">
        <v>1000</v>
      </c>
      <c r="M90" s="95">
        <v>0</v>
      </c>
      <c r="N90" s="95">
        <v>1000</v>
      </c>
      <c r="O90" s="95">
        <v>100</v>
      </c>
    </row>
    <row r="91" spans="2:15" ht="13.5" customHeight="1">
      <c r="B91" s="94" t="s">
        <v>14</v>
      </c>
      <c r="C91" s="128" t="s">
        <v>15</v>
      </c>
      <c r="D91" s="128"/>
      <c r="E91" s="128"/>
      <c r="F91" s="128"/>
      <c r="G91" s="128"/>
      <c r="K91" s="95">
        <v>0</v>
      </c>
      <c r="L91" s="95">
        <v>1000</v>
      </c>
      <c r="M91" s="95">
        <v>0</v>
      </c>
      <c r="N91" s="95">
        <v>1000</v>
      </c>
      <c r="O91" s="95">
        <v>100</v>
      </c>
    </row>
    <row r="92" spans="2:15" s="91" customFormat="1" ht="13.5" customHeight="1">
      <c r="B92" s="132" t="s">
        <v>211</v>
      </c>
      <c r="C92" s="132"/>
      <c r="D92" s="132"/>
      <c r="E92" s="132"/>
      <c r="F92" s="132"/>
      <c r="G92" s="132"/>
      <c r="H92" s="132"/>
      <c r="I92" s="132"/>
      <c r="J92" s="132"/>
      <c r="K92" s="90">
        <v>40200</v>
      </c>
      <c r="L92" s="90">
        <v>50000</v>
      </c>
      <c r="M92" s="90">
        <v>0</v>
      </c>
      <c r="N92" s="90">
        <v>50000</v>
      </c>
      <c r="O92" s="90">
        <v>100</v>
      </c>
    </row>
    <row r="93" spans="2:15" s="93" customFormat="1" ht="13.5" customHeight="1">
      <c r="B93" s="129" t="s">
        <v>181</v>
      </c>
      <c r="C93" s="129"/>
      <c r="D93" s="129"/>
      <c r="E93" s="129"/>
      <c r="F93" s="129"/>
      <c r="G93" s="129"/>
      <c r="H93" s="129"/>
      <c r="I93" s="129"/>
      <c r="J93" s="129"/>
      <c r="K93" s="92">
        <v>40200</v>
      </c>
      <c r="L93" s="92">
        <v>50000</v>
      </c>
      <c r="M93" s="92">
        <v>0</v>
      </c>
      <c r="N93" s="92">
        <v>50000</v>
      </c>
      <c r="O93" s="92">
        <v>100</v>
      </c>
    </row>
    <row r="94" spans="2:15" ht="13.5" customHeight="1">
      <c r="B94" s="94" t="s">
        <v>5</v>
      </c>
      <c r="C94" s="128" t="s">
        <v>6</v>
      </c>
      <c r="D94" s="128"/>
      <c r="E94" s="128"/>
      <c r="F94" s="128"/>
      <c r="G94" s="128"/>
      <c r="K94" s="95">
        <v>40200</v>
      </c>
      <c r="L94" s="95">
        <v>50000</v>
      </c>
      <c r="M94" s="95">
        <v>0</v>
      </c>
      <c r="N94" s="95">
        <v>50000</v>
      </c>
      <c r="O94" s="95">
        <v>100</v>
      </c>
    </row>
    <row r="95" spans="2:15" ht="13.5" customHeight="1">
      <c r="B95" s="94" t="s">
        <v>14</v>
      </c>
      <c r="C95" s="128" t="s">
        <v>15</v>
      </c>
      <c r="D95" s="128"/>
      <c r="E95" s="128"/>
      <c r="F95" s="128"/>
      <c r="G95" s="128"/>
      <c r="K95" s="95">
        <v>40200</v>
      </c>
      <c r="L95" s="95">
        <v>50000</v>
      </c>
      <c r="M95" s="95">
        <v>0</v>
      </c>
      <c r="N95" s="95">
        <v>50000</v>
      </c>
      <c r="O95" s="95">
        <v>100</v>
      </c>
    </row>
    <row r="96" spans="2:15" ht="13.5" customHeight="1">
      <c r="B96" s="94" t="s">
        <v>212</v>
      </c>
      <c r="C96" s="128" t="s">
        <v>213</v>
      </c>
      <c r="D96" s="128"/>
      <c r="E96" s="128"/>
      <c r="F96" s="128"/>
      <c r="G96" s="128"/>
      <c r="K96" s="95">
        <v>40200</v>
      </c>
      <c r="L96" s="95">
        <v>0</v>
      </c>
      <c r="M96" s="95">
        <v>0</v>
      </c>
      <c r="N96" s="95">
        <v>0</v>
      </c>
      <c r="O96" s="95">
        <v>100</v>
      </c>
    </row>
    <row r="97" spans="2:15" s="91" customFormat="1" ht="13.5" customHeight="1">
      <c r="B97" s="132" t="s">
        <v>214</v>
      </c>
      <c r="C97" s="132"/>
      <c r="D97" s="132"/>
      <c r="E97" s="132"/>
      <c r="F97" s="132"/>
      <c r="G97" s="132"/>
      <c r="H97" s="132"/>
      <c r="I97" s="132"/>
      <c r="J97" s="132"/>
      <c r="K97" s="90">
        <v>300</v>
      </c>
      <c r="L97" s="90">
        <v>300</v>
      </c>
      <c r="M97" s="90">
        <v>100</v>
      </c>
      <c r="N97" s="90">
        <v>400</v>
      </c>
      <c r="O97" s="90">
        <v>133.33333333333337</v>
      </c>
    </row>
    <row r="98" spans="2:15" s="93" customFormat="1" ht="13.5" customHeight="1">
      <c r="B98" s="129" t="s">
        <v>215</v>
      </c>
      <c r="C98" s="129"/>
      <c r="D98" s="129"/>
      <c r="E98" s="129"/>
      <c r="F98" s="129"/>
      <c r="G98" s="129"/>
      <c r="H98" s="129"/>
      <c r="I98" s="129"/>
      <c r="J98" s="129"/>
      <c r="K98" s="92">
        <v>300</v>
      </c>
      <c r="L98" s="92">
        <v>300</v>
      </c>
      <c r="M98" s="92">
        <v>100</v>
      </c>
      <c r="N98" s="92">
        <v>400</v>
      </c>
      <c r="O98" s="92">
        <v>133.33333333333337</v>
      </c>
    </row>
    <row r="99" spans="2:15" ht="13.5" customHeight="1">
      <c r="B99" s="94" t="s">
        <v>5</v>
      </c>
      <c r="C99" s="128" t="s">
        <v>6</v>
      </c>
      <c r="D99" s="128"/>
      <c r="E99" s="128"/>
      <c r="F99" s="128"/>
      <c r="G99" s="128"/>
      <c r="K99" s="95">
        <v>300</v>
      </c>
      <c r="L99" s="95">
        <v>300</v>
      </c>
      <c r="M99" s="95">
        <v>100</v>
      </c>
      <c r="N99" s="95">
        <v>400</v>
      </c>
      <c r="O99" s="95">
        <v>133.33333333333337</v>
      </c>
    </row>
    <row r="100" spans="2:15" ht="13.5" customHeight="1">
      <c r="B100" s="94" t="s">
        <v>9</v>
      </c>
      <c r="C100" s="128" t="s">
        <v>10</v>
      </c>
      <c r="D100" s="128"/>
      <c r="E100" s="128"/>
      <c r="F100" s="128"/>
      <c r="G100" s="128"/>
      <c r="K100" s="95">
        <v>0</v>
      </c>
      <c r="L100" s="95">
        <v>100</v>
      </c>
      <c r="M100" s="95">
        <v>0</v>
      </c>
      <c r="N100" s="95">
        <v>100</v>
      </c>
      <c r="O100" s="95">
        <v>100</v>
      </c>
    </row>
    <row r="101" spans="2:15" ht="13.5" customHeight="1">
      <c r="B101" s="94" t="s">
        <v>14</v>
      </c>
      <c r="C101" s="128" t="s">
        <v>15</v>
      </c>
      <c r="D101" s="128"/>
      <c r="E101" s="128"/>
      <c r="F101" s="128"/>
      <c r="G101" s="128"/>
      <c r="K101" s="95">
        <v>300</v>
      </c>
      <c r="L101" s="95">
        <v>200</v>
      </c>
      <c r="M101" s="95">
        <v>100</v>
      </c>
      <c r="N101" s="95">
        <v>300</v>
      </c>
      <c r="O101" s="95">
        <v>150</v>
      </c>
    </row>
    <row r="102" spans="2:15" ht="13.5" customHeight="1">
      <c r="B102" s="94" t="s">
        <v>216</v>
      </c>
      <c r="C102" s="128" t="s">
        <v>217</v>
      </c>
      <c r="D102" s="128"/>
      <c r="E102" s="128"/>
      <c r="F102" s="128"/>
      <c r="G102" s="128"/>
      <c r="K102" s="95">
        <v>300</v>
      </c>
      <c r="L102" s="95">
        <v>0</v>
      </c>
      <c r="M102" s="95">
        <v>0</v>
      </c>
      <c r="N102" s="95">
        <v>0</v>
      </c>
      <c r="O102" s="95">
        <v>100</v>
      </c>
    </row>
    <row r="103" spans="2:15" s="89" customFormat="1" ht="13.5" customHeight="1">
      <c r="B103" s="134" t="s">
        <v>218</v>
      </c>
      <c r="C103" s="134"/>
      <c r="D103" s="134"/>
      <c r="E103" s="134"/>
      <c r="F103" s="134"/>
      <c r="G103" s="134"/>
      <c r="H103" s="134"/>
      <c r="I103" s="134"/>
      <c r="J103" s="134"/>
      <c r="K103" s="88">
        <v>30898.97</v>
      </c>
      <c r="L103" s="88">
        <v>123000</v>
      </c>
      <c r="M103" s="88">
        <v>-47500</v>
      </c>
      <c r="N103" s="88">
        <v>75500</v>
      </c>
      <c r="O103" s="88">
        <v>61.382113821138212</v>
      </c>
    </row>
    <row r="104" spans="2:15" s="91" customFormat="1" ht="13.5" customHeight="1">
      <c r="B104" s="132" t="s">
        <v>219</v>
      </c>
      <c r="C104" s="132"/>
      <c r="D104" s="132"/>
      <c r="E104" s="132"/>
      <c r="F104" s="132"/>
      <c r="G104" s="132"/>
      <c r="H104" s="132"/>
      <c r="I104" s="132"/>
      <c r="J104" s="132"/>
      <c r="K104" s="90">
        <v>0</v>
      </c>
      <c r="L104" s="90">
        <v>8000</v>
      </c>
      <c r="M104" s="90">
        <v>0</v>
      </c>
      <c r="N104" s="90">
        <v>8000</v>
      </c>
      <c r="O104" s="90">
        <v>100</v>
      </c>
    </row>
    <row r="105" spans="2:15" s="93" customFormat="1" ht="13.5" customHeight="1">
      <c r="B105" s="129" t="s">
        <v>181</v>
      </c>
      <c r="C105" s="129"/>
      <c r="D105" s="129"/>
      <c r="E105" s="129"/>
      <c r="F105" s="129"/>
      <c r="G105" s="129"/>
      <c r="H105" s="129"/>
      <c r="I105" s="129"/>
      <c r="J105" s="129"/>
      <c r="K105" s="92">
        <v>0</v>
      </c>
      <c r="L105" s="92">
        <v>8000</v>
      </c>
      <c r="M105" s="92">
        <v>0</v>
      </c>
      <c r="N105" s="92">
        <v>8000</v>
      </c>
      <c r="O105" s="92">
        <v>100</v>
      </c>
    </row>
    <row r="106" spans="2:15" ht="13.5" customHeight="1">
      <c r="B106" s="94" t="s">
        <v>5</v>
      </c>
      <c r="C106" s="128" t="s">
        <v>6</v>
      </c>
      <c r="D106" s="128"/>
      <c r="E106" s="128"/>
      <c r="F106" s="128"/>
      <c r="G106" s="128"/>
      <c r="K106" s="95">
        <v>0</v>
      </c>
      <c r="L106" s="95">
        <v>8000</v>
      </c>
      <c r="M106" s="95">
        <v>0</v>
      </c>
      <c r="N106" s="95">
        <v>8000</v>
      </c>
      <c r="O106" s="95">
        <v>100</v>
      </c>
    </row>
    <row r="107" spans="2:15" ht="13.5" customHeight="1">
      <c r="B107" s="94" t="s">
        <v>9</v>
      </c>
      <c r="C107" s="128" t="s">
        <v>10</v>
      </c>
      <c r="D107" s="128"/>
      <c r="E107" s="128"/>
      <c r="F107" s="128"/>
      <c r="G107" s="128"/>
      <c r="K107" s="95">
        <v>0</v>
      </c>
      <c r="L107" s="95">
        <v>8000</v>
      </c>
      <c r="M107" s="95">
        <v>0</v>
      </c>
      <c r="N107" s="95">
        <v>8000</v>
      </c>
      <c r="O107" s="95">
        <v>100</v>
      </c>
    </row>
    <row r="108" spans="2:15" s="91" customFormat="1" ht="13.5" customHeight="1">
      <c r="B108" s="132" t="s">
        <v>220</v>
      </c>
      <c r="C108" s="132"/>
      <c r="D108" s="132"/>
      <c r="E108" s="132"/>
      <c r="F108" s="132"/>
      <c r="G108" s="132"/>
      <c r="H108" s="132"/>
      <c r="I108" s="132"/>
      <c r="J108" s="132"/>
      <c r="K108" s="90">
        <v>2602.5</v>
      </c>
      <c r="L108" s="90">
        <v>0</v>
      </c>
      <c r="M108" s="90">
        <v>4500</v>
      </c>
      <c r="N108" s="90">
        <v>4500</v>
      </c>
      <c r="O108" s="90">
        <v>100</v>
      </c>
    </row>
    <row r="109" spans="2:15" s="93" customFormat="1" ht="13.5" customHeight="1">
      <c r="B109" s="129" t="s">
        <v>187</v>
      </c>
      <c r="C109" s="129"/>
      <c r="D109" s="129"/>
      <c r="E109" s="129"/>
      <c r="F109" s="129"/>
      <c r="G109" s="129"/>
      <c r="H109" s="129"/>
      <c r="I109" s="129"/>
      <c r="J109" s="129"/>
      <c r="K109" s="92">
        <v>2602.5</v>
      </c>
      <c r="L109" s="92">
        <v>0</v>
      </c>
      <c r="M109" s="92">
        <v>4500</v>
      </c>
      <c r="N109" s="92">
        <v>4500</v>
      </c>
      <c r="O109" s="92">
        <v>100</v>
      </c>
    </row>
    <row r="110" spans="2:15" ht="13.5" customHeight="1">
      <c r="B110" s="94" t="s">
        <v>5</v>
      </c>
      <c r="C110" s="128" t="s">
        <v>6</v>
      </c>
      <c r="D110" s="128"/>
      <c r="E110" s="128"/>
      <c r="F110" s="128"/>
      <c r="G110" s="128"/>
      <c r="K110" s="95">
        <v>2602.5</v>
      </c>
      <c r="L110" s="95">
        <v>0</v>
      </c>
      <c r="M110" s="95">
        <v>4500</v>
      </c>
      <c r="N110" s="95">
        <v>4500</v>
      </c>
      <c r="O110" s="95">
        <v>100</v>
      </c>
    </row>
    <row r="111" spans="2:15" ht="13.5" customHeight="1">
      <c r="B111" s="94" t="s">
        <v>9</v>
      </c>
      <c r="C111" s="128" t="s">
        <v>10</v>
      </c>
      <c r="D111" s="128"/>
      <c r="E111" s="128"/>
      <c r="F111" s="128"/>
      <c r="G111" s="128"/>
      <c r="K111" s="95">
        <v>2602.5</v>
      </c>
      <c r="L111" s="95">
        <v>0</v>
      </c>
      <c r="M111" s="95">
        <v>4500</v>
      </c>
      <c r="N111" s="95">
        <v>4500</v>
      </c>
      <c r="O111" s="95">
        <v>100</v>
      </c>
    </row>
    <row r="112" spans="2:15" ht="13.5" customHeight="1">
      <c r="B112" s="94" t="s">
        <v>221</v>
      </c>
      <c r="C112" s="128" t="s">
        <v>222</v>
      </c>
      <c r="D112" s="128"/>
      <c r="E112" s="128"/>
      <c r="F112" s="128"/>
      <c r="G112" s="128"/>
      <c r="K112" s="95">
        <v>2602.5</v>
      </c>
      <c r="L112" s="95">
        <v>0</v>
      </c>
      <c r="M112" s="95">
        <v>0</v>
      </c>
      <c r="N112" s="95">
        <v>0</v>
      </c>
      <c r="O112" s="95">
        <v>100</v>
      </c>
    </row>
    <row r="113" spans="2:15" s="91" customFormat="1" ht="13.5" customHeight="1">
      <c r="B113" s="132" t="s">
        <v>223</v>
      </c>
      <c r="C113" s="132"/>
      <c r="D113" s="132"/>
      <c r="E113" s="132"/>
      <c r="F113" s="132"/>
      <c r="G113" s="132"/>
      <c r="H113" s="132"/>
      <c r="I113" s="132"/>
      <c r="J113" s="132"/>
      <c r="K113" s="90">
        <v>7750</v>
      </c>
      <c r="L113" s="90">
        <v>8000</v>
      </c>
      <c r="M113" s="90">
        <v>0</v>
      </c>
      <c r="N113" s="90">
        <v>8000</v>
      </c>
      <c r="O113" s="90">
        <v>100</v>
      </c>
    </row>
    <row r="114" spans="2:15" s="93" customFormat="1" ht="13.5" customHeight="1">
      <c r="B114" s="129" t="s">
        <v>181</v>
      </c>
      <c r="C114" s="129"/>
      <c r="D114" s="129"/>
      <c r="E114" s="129"/>
      <c r="F114" s="129"/>
      <c r="G114" s="129"/>
      <c r="H114" s="129"/>
      <c r="I114" s="129"/>
      <c r="J114" s="129"/>
      <c r="K114" s="92">
        <v>7750</v>
      </c>
      <c r="L114" s="92">
        <v>8000</v>
      </c>
      <c r="M114" s="92">
        <v>0</v>
      </c>
      <c r="N114" s="92">
        <v>8000</v>
      </c>
      <c r="O114" s="92">
        <v>100</v>
      </c>
    </row>
    <row r="115" spans="2:15" ht="13.5" customHeight="1">
      <c r="B115" s="94" t="s">
        <v>5</v>
      </c>
      <c r="C115" s="128" t="s">
        <v>6</v>
      </c>
      <c r="D115" s="128"/>
      <c r="E115" s="128"/>
      <c r="F115" s="128"/>
      <c r="G115" s="128"/>
      <c r="K115" s="95">
        <v>7750</v>
      </c>
      <c r="L115" s="95">
        <v>8000</v>
      </c>
      <c r="M115" s="95">
        <v>0</v>
      </c>
      <c r="N115" s="95">
        <v>8000</v>
      </c>
      <c r="O115" s="95">
        <v>100</v>
      </c>
    </row>
    <row r="116" spans="2:15" ht="13.5" customHeight="1">
      <c r="B116" s="94" t="s">
        <v>9</v>
      </c>
      <c r="C116" s="128" t="s">
        <v>10</v>
      </c>
      <c r="D116" s="128"/>
      <c r="E116" s="128"/>
      <c r="F116" s="128"/>
      <c r="G116" s="128"/>
      <c r="K116" s="95">
        <v>7750</v>
      </c>
      <c r="L116" s="95">
        <v>8000</v>
      </c>
      <c r="M116" s="95">
        <v>0</v>
      </c>
      <c r="N116" s="95">
        <v>8000</v>
      </c>
      <c r="O116" s="95">
        <v>100</v>
      </c>
    </row>
    <row r="117" spans="2:15" ht="13.5" customHeight="1">
      <c r="B117" s="94" t="s">
        <v>224</v>
      </c>
      <c r="C117" s="128" t="s">
        <v>225</v>
      </c>
      <c r="D117" s="128"/>
      <c r="E117" s="128"/>
      <c r="F117" s="128"/>
      <c r="G117" s="128"/>
      <c r="K117" s="95">
        <v>7750</v>
      </c>
      <c r="L117" s="95">
        <v>0</v>
      </c>
      <c r="M117" s="95">
        <v>0</v>
      </c>
      <c r="N117" s="95">
        <v>0</v>
      </c>
      <c r="O117" s="95">
        <v>100</v>
      </c>
    </row>
    <row r="118" spans="2:15" s="91" customFormat="1" ht="13.5" customHeight="1">
      <c r="B118" s="132" t="s">
        <v>226</v>
      </c>
      <c r="C118" s="132"/>
      <c r="D118" s="132"/>
      <c r="E118" s="132"/>
      <c r="F118" s="132"/>
      <c r="G118" s="132"/>
      <c r="H118" s="132"/>
      <c r="I118" s="132"/>
      <c r="J118" s="132"/>
      <c r="K118" s="90">
        <v>7800</v>
      </c>
      <c r="L118" s="90">
        <v>22000</v>
      </c>
      <c r="M118" s="90">
        <v>0</v>
      </c>
      <c r="N118" s="90">
        <v>22000</v>
      </c>
      <c r="O118" s="90">
        <v>100</v>
      </c>
    </row>
    <row r="119" spans="2:15" s="93" customFormat="1" ht="13.5" customHeight="1">
      <c r="B119" s="129" t="s">
        <v>181</v>
      </c>
      <c r="C119" s="129"/>
      <c r="D119" s="129"/>
      <c r="E119" s="129"/>
      <c r="F119" s="129"/>
      <c r="G119" s="129"/>
      <c r="H119" s="129"/>
      <c r="I119" s="129"/>
      <c r="J119" s="129"/>
      <c r="K119" s="92">
        <v>7800</v>
      </c>
      <c r="L119" s="92">
        <v>22000</v>
      </c>
      <c r="M119" s="92">
        <v>0</v>
      </c>
      <c r="N119" s="92">
        <v>22000</v>
      </c>
      <c r="O119" s="92">
        <v>100</v>
      </c>
    </row>
    <row r="120" spans="2:15" ht="13.5" customHeight="1">
      <c r="B120" s="94" t="s">
        <v>5</v>
      </c>
      <c r="C120" s="128" t="s">
        <v>6</v>
      </c>
      <c r="D120" s="128"/>
      <c r="E120" s="128"/>
      <c r="F120" s="128"/>
      <c r="G120" s="128"/>
      <c r="K120" s="95">
        <v>7800</v>
      </c>
      <c r="L120" s="95">
        <v>22000</v>
      </c>
      <c r="M120" s="95">
        <v>0</v>
      </c>
      <c r="N120" s="95">
        <v>22000</v>
      </c>
      <c r="O120" s="95">
        <v>100</v>
      </c>
    </row>
    <row r="121" spans="2:15" ht="13.5" customHeight="1">
      <c r="B121" s="94" t="s">
        <v>9</v>
      </c>
      <c r="C121" s="128" t="s">
        <v>10</v>
      </c>
      <c r="D121" s="128"/>
      <c r="E121" s="128"/>
      <c r="F121" s="128"/>
      <c r="G121" s="128"/>
      <c r="K121" s="95">
        <v>7800</v>
      </c>
      <c r="L121" s="95">
        <v>22000</v>
      </c>
      <c r="M121" s="95">
        <v>0</v>
      </c>
      <c r="N121" s="95">
        <v>22000</v>
      </c>
      <c r="O121" s="95">
        <v>100</v>
      </c>
    </row>
    <row r="122" spans="2:15" ht="13.5" customHeight="1">
      <c r="B122" s="94" t="s">
        <v>208</v>
      </c>
      <c r="C122" s="128" t="s">
        <v>209</v>
      </c>
      <c r="D122" s="128"/>
      <c r="E122" s="128"/>
      <c r="F122" s="128"/>
      <c r="G122" s="128"/>
      <c r="K122" s="95">
        <v>7800</v>
      </c>
      <c r="L122" s="95">
        <v>0</v>
      </c>
      <c r="M122" s="95">
        <v>0</v>
      </c>
      <c r="N122" s="95">
        <v>0</v>
      </c>
      <c r="O122" s="95">
        <v>100</v>
      </c>
    </row>
    <row r="123" spans="2:15" s="91" customFormat="1" ht="13.5" customHeight="1">
      <c r="B123" s="132" t="s">
        <v>227</v>
      </c>
      <c r="C123" s="132"/>
      <c r="D123" s="132"/>
      <c r="E123" s="132"/>
      <c r="F123" s="132"/>
      <c r="G123" s="132"/>
      <c r="H123" s="132"/>
      <c r="I123" s="132"/>
      <c r="J123" s="132"/>
      <c r="K123" s="90">
        <v>0</v>
      </c>
      <c r="L123" s="90">
        <v>20000</v>
      </c>
      <c r="M123" s="90">
        <v>-12000</v>
      </c>
      <c r="N123" s="90">
        <v>8000</v>
      </c>
      <c r="O123" s="90">
        <v>40</v>
      </c>
    </row>
    <row r="124" spans="2:15" s="93" customFormat="1" ht="13.5" customHeight="1">
      <c r="B124" s="129" t="s">
        <v>187</v>
      </c>
      <c r="C124" s="129"/>
      <c r="D124" s="129"/>
      <c r="E124" s="129"/>
      <c r="F124" s="129"/>
      <c r="G124" s="129"/>
      <c r="H124" s="129"/>
      <c r="I124" s="129"/>
      <c r="J124" s="129"/>
      <c r="K124" s="92">
        <v>0</v>
      </c>
      <c r="L124" s="92">
        <v>20000</v>
      </c>
      <c r="M124" s="92">
        <v>-12000</v>
      </c>
      <c r="N124" s="92">
        <v>8000</v>
      </c>
      <c r="O124" s="92">
        <v>40</v>
      </c>
    </row>
    <row r="125" spans="2:15" ht="13.5" customHeight="1">
      <c r="B125" s="94" t="s">
        <v>5</v>
      </c>
      <c r="C125" s="128" t="s">
        <v>6</v>
      </c>
      <c r="D125" s="128"/>
      <c r="E125" s="128"/>
      <c r="F125" s="128"/>
      <c r="G125" s="128"/>
      <c r="K125" s="95">
        <v>0</v>
      </c>
      <c r="L125" s="95">
        <v>20000</v>
      </c>
      <c r="M125" s="95">
        <v>-12000</v>
      </c>
      <c r="N125" s="95">
        <v>8000</v>
      </c>
      <c r="O125" s="95">
        <v>40</v>
      </c>
    </row>
    <row r="126" spans="2:15" ht="13.5" customHeight="1">
      <c r="B126" s="94" t="s">
        <v>9</v>
      </c>
      <c r="C126" s="128" t="s">
        <v>10</v>
      </c>
      <c r="D126" s="128"/>
      <c r="E126" s="128"/>
      <c r="F126" s="128"/>
      <c r="G126" s="128"/>
      <c r="K126" s="95">
        <v>0</v>
      </c>
      <c r="L126" s="95">
        <v>20000</v>
      </c>
      <c r="M126" s="95">
        <v>-12000</v>
      </c>
      <c r="N126" s="95">
        <v>8000</v>
      </c>
      <c r="O126" s="95">
        <v>40</v>
      </c>
    </row>
    <row r="127" spans="2:15" s="91" customFormat="1" ht="13.5" customHeight="1">
      <c r="B127" s="132" t="s">
        <v>228</v>
      </c>
      <c r="C127" s="132"/>
      <c r="D127" s="132"/>
      <c r="E127" s="132"/>
      <c r="F127" s="132"/>
      <c r="G127" s="132"/>
      <c r="H127" s="132"/>
      <c r="I127" s="132"/>
      <c r="J127" s="132"/>
      <c r="K127" s="90">
        <v>3300</v>
      </c>
      <c r="L127" s="90">
        <v>50000</v>
      </c>
      <c r="M127" s="90">
        <v>-40000</v>
      </c>
      <c r="N127" s="90">
        <v>10000</v>
      </c>
      <c r="O127" s="90">
        <v>20</v>
      </c>
    </row>
    <row r="128" spans="2:15" ht="13.5" customHeight="1">
      <c r="B128" s="81" t="s">
        <v>0</v>
      </c>
      <c r="C128" s="131" t="s">
        <v>4</v>
      </c>
      <c r="D128" s="131"/>
      <c r="E128" s="131"/>
      <c r="F128" s="131"/>
      <c r="G128" s="131"/>
      <c r="I128" s="81" t="s">
        <v>168</v>
      </c>
      <c r="K128" s="130" t="s">
        <v>169</v>
      </c>
      <c r="L128" s="130" t="s">
        <v>170</v>
      </c>
      <c r="M128" s="130" t="s">
        <v>113</v>
      </c>
      <c r="N128" s="130" t="s">
        <v>171</v>
      </c>
      <c r="O128" s="83" t="s">
        <v>115</v>
      </c>
    </row>
    <row r="129" spans="2:15" ht="9.75" customHeight="1">
      <c r="C129" s="131"/>
      <c r="D129" s="131"/>
      <c r="E129" s="131"/>
      <c r="F129" s="131"/>
      <c r="G129" s="131"/>
      <c r="K129" s="130"/>
      <c r="L129" s="130"/>
      <c r="M129" s="130"/>
      <c r="N129" s="130"/>
    </row>
    <row r="130" spans="2:15" s="93" customFormat="1" ht="13.5" customHeight="1">
      <c r="B130" s="129" t="s">
        <v>229</v>
      </c>
      <c r="C130" s="129"/>
      <c r="D130" s="129"/>
      <c r="E130" s="129"/>
      <c r="F130" s="129"/>
      <c r="G130" s="129"/>
      <c r="H130" s="129"/>
      <c r="I130" s="129"/>
      <c r="J130" s="129"/>
      <c r="K130" s="92">
        <v>3300</v>
      </c>
      <c r="L130" s="92">
        <v>50000</v>
      </c>
      <c r="M130" s="92">
        <v>-40000</v>
      </c>
      <c r="N130" s="92">
        <v>10000</v>
      </c>
      <c r="O130" s="92">
        <v>20</v>
      </c>
    </row>
    <row r="131" spans="2:15" ht="13.5" customHeight="1">
      <c r="B131" s="94" t="s">
        <v>5</v>
      </c>
      <c r="C131" s="128" t="s">
        <v>6</v>
      </c>
      <c r="D131" s="128"/>
      <c r="E131" s="128"/>
      <c r="F131" s="128"/>
      <c r="G131" s="128"/>
      <c r="K131" s="95">
        <v>3300</v>
      </c>
      <c r="L131" s="95">
        <v>50000</v>
      </c>
      <c r="M131" s="95">
        <v>-40000</v>
      </c>
      <c r="N131" s="95">
        <v>10000</v>
      </c>
      <c r="O131" s="95">
        <v>20</v>
      </c>
    </row>
    <row r="132" spans="2:15" ht="13.5" customHeight="1">
      <c r="B132" s="94" t="s">
        <v>9</v>
      </c>
      <c r="C132" s="128" t="s">
        <v>10</v>
      </c>
      <c r="D132" s="128"/>
      <c r="E132" s="128"/>
      <c r="F132" s="128"/>
      <c r="G132" s="128"/>
      <c r="K132" s="95">
        <v>3300</v>
      </c>
      <c r="L132" s="95">
        <v>50000</v>
      </c>
      <c r="M132" s="95">
        <v>-40000</v>
      </c>
      <c r="N132" s="95">
        <v>10000</v>
      </c>
      <c r="O132" s="95">
        <v>20</v>
      </c>
    </row>
    <row r="133" spans="2:15" ht="13.5" customHeight="1">
      <c r="B133" s="94" t="s">
        <v>208</v>
      </c>
      <c r="C133" s="128" t="s">
        <v>209</v>
      </c>
      <c r="D133" s="128"/>
      <c r="E133" s="128"/>
      <c r="F133" s="128"/>
      <c r="G133" s="128"/>
      <c r="K133" s="95">
        <v>3300</v>
      </c>
      <c r="L133" s="95">
        <v>0</v>
      </c>
      <c r="M133" s="95">
        <v>0</v>
      </c>
      <c r="N133" s="95">
        <v>0</v>
      </c>
      <c r="O133" s="95">
        <v>100</v>
      </c>
    </row>
    <row r="134" spans="2:15" s="91" customFormat="1" ht="13.5" customHeight="1">
      <c r="B134" s="132" t="s">
        <v>230</v>
      </c>
      <c r="C134" s="132"/>
      <c r="D134" s="132"/>
      <c r="E134" s="132"/>
      <c r="F134" s="132"/>
      <c r="G134" s="132"/>
      <c r="H134" s="132"/>
      <c r="I134" s="132"/>
      <c r="J134" s="132"/>
      <c r="K134" s="90">
        <v>9446.4699999999993</v>
      </c>
      <c r="L134" s="90">
        <v>15000</v>
      </c>
      <c r="M134" s="90">
        <v>0</v>
      </c>
      <c r="N134" s="90">
        <v>15000</v>
      </c>
      <c r="O134" s="90">
        <v>100</v>
      </c>
    </row>
    <row r="135" spans="2:15" s="93" customFormat="1" ht="13.5" customHeight="1">
      <c r="B135" s="129" t="s">
        <v>229</v>
      </c>
      <c r="C135" s="129"/>
      <c r="D135" s="129"/>
      <c r="E135" s="129"/>
      <c r="F135" s="129"/>
      <c r="G135" s="129"/>
      <c r="H135" s="129"/>
      <c r="I135" s="129"/>
      <c r="J135" s="129"/>
      <c r="K135" s="92">
        <v>9446.4699999999993</v>
      </c>
      <c r="L135" s="92">
        <v>15000</v>
      </c>
      <c r="M135" s="92">
        <v>0</v>
      </c>
      <c r="N135" s="92">
        <v>15000</v>
      </c>
      <c r="O135" s="92">
        <v>100</v>
      </c>
    </row>
    <row r="136" spans="2:15" ht="13.5" customHeight="1">
      <c r="B136" s="94" t="s">
        <v>5</v>
      </c>
      <c r="C136" s="128" t="s">
        <v>6</v>
      </c>
      <c r="D136" s="128"/>
      <c r="E136" s="128"/>
      <c r="F136" s="128"/>
      <c r="G136" s="128"/>
      <c r="K136" s="95">
        <v>9446.4699999999993</v>
      </c>
      <c r="L136" s="95">
        <v>15000</v>
      </c>
      <c r="M136" s="95">
        <v>0</v>
      </c>
      <c r="N136" s="95">
        <v>15000</v>
      </c>
      <c r="O136" s="95">
        <v>100</v>
      </c>
    </row>
    <row r="137" spans="2:15" ht="13.5" customHeight="1">
      <c r="B137" s="94" t="s">
        <v>9</v>
      </c>
      <c r="C137" s="128" t="s">
        <v>10</v>
      </c>
      <c r="D137" s="128"/>
      <c r="E137" s="128"/>
      <c r="F137" s="128"/>
      <c r="G137" s="128"/>
      <c r="K137" s="95">
        <v>9446.4699999999993</v>
      </c>
      <c r="L137" s="95">
        <v>15000</v>
      </c>
      <c r="M137" s="95">
        <v>0</v>
      </c>
      <c r="N137" s="95">
        <v>15000</v>
      </c>
      <c r="O137" s="95">
        <v>100</v>
      </c>
    </row>
    <row r="138" spans="2:15" ht="13.5" customHeight="1">
      <c r="B138" s="94" t="s">
        <v>231</v>
      </c>
      <c r="C138" s="128" t="s">
        <v>232</v>
      </c>
      <c r="D138" s="128"/>
      <c r="E138" s="128"/>
      <c r="F138" s="128"/>
      <c r="G138" s="128"/>
      <c r="K138" s="95">
        <v>9446.4699999999993</v>
      </c>
      <c r="L138" s="95">
        <v>0</v>
      </c>
      <c r="M138" s="95">
        <v>0</v>
      </c>
      <c r="N138" s="95">
        <v>0</v>
      </c>
      <c r="O138" s="95">
        <v>100</v>
      </c>
    </row>
    <row r="139" spans="2:15" s="89" customFormat="1" ht="13.5" customHeight="1">
      <c r="B139" s="134" t="s">
        <v>233</v>
      </c>
      <c r="C139" s="134"/>
      <c r="D139" s="134"/>
      <c r="E139" s="134"/>
      <c r="F139" s="134"/>
      <c r="G139" s="134"/>
      <c r="H139" s="134"/>
      <c r="I139" s="134"/>
      <c r="J139" s="134"/>
      <c r="K139" s="88">
        <v>0</v>
      </c>
      <c r="L139" s="88">
        <v>30500</v>
      </c>
      <c r="M139" s="88">
        <v>2000</v>
      </c>
      <c r="N139" s="88">
        <v>32500</v>
      </c>
      <c r="O139" s="88">
        <v>106.55737704918032</v>
      </c>
    </row>
    <row r="140" spans="2:15" s="91" customFormat="1" ht="13.5" customHeight="1">
      <c r="B140" s="132" t="s">
        <v>234</v>
      </c>
      <c r="C140" s="132"/>
      <c r="D140" s="132"/>
      <c r="E140" s="132"/>
      <c r="F140" s="132"/>
      <c r="G140" s="132"/>
      <c r="H140" s="132"/>
      <c r="I140" s="132"/>
      <c r="J140" s="132"/>
      <c r="K140" s="90">
        <v>0</v>
      </c>
      <c r="L140" s="90">
        <v>20000</v>
      </c>
      <c r="M140" s="90">
        <v>2000</v>
      </c>
      <c r="N140" s="90">
        <v>22000</v>
      </c>
      <c r="O140" s="90">
        <v>110</v>
      </c>
    </row>
    <row r="141" spans="2:15" s="93" customFormat="1" ht="13.5" customHeight="1">
      <c r="B141" s="129" t="s">
        <v>181</v>
      </c>
      <c r="C141" s="129"/>
      <c r="D141" s="129"/>
      <c r="E141" s="129"/>
      <c r="F141" s="129"/>
      <c r="G141" s="129"/>
      <c r="H141" s="129"/>
      <c r="I141" s="129"/>
      <c r="J141" s="129"/>
      <c r="K141" s="92">
        <v>0</v>
      </c>
      <c r="L141" s="92">
        <v>20000</v>
      </c>
      <c r="M141" s="92">
        <v>2000</v>
      </c>
      <c r="N141" s="92">
        <v>22000</v>
      </c>
      <c r="O141" s="92">
        <v>110</v>
      </c>
    </row>
    <row r="142" spans="2:15" ht="13.5" customHeight="1">
      <c r="B142" s="94" t="s">
        <v>16</v>
      </c>
      <c r="C142" s="128" t="s">
        <v>26</v>
      </c>
      <c r="D142" s="128"/>
      <c r="E142" s="128"/>
      <c r="F142" s="128"/>
      <c r="G142" s="128"/>
      <c r="K142" s="95">
        <v>0</v>
      </c>
      <c r="L142" s="95">
        <v>20000</v>
      </c>
      <c r="M142" s="95">
        <v>2000</v>
      </c>
      <c r="N142" s="95">
        <v>22000</v>
      </c>
      <c r="O142" s="95">
        <v>110</v>
      </c>
    </row>
    <row r="143" spans="2:15" ht="13.5" customHeight="1">
      <c r="B143" s="94" t="s">
        <v>18</v>
      </c>
      <c r="C143" s="128" t="s">
        <v>28</v>
      </c>
      <c r="D143" s="128"/>
      <c r="E143" s="128"/>
      <c r="F143" s="128"/>
      <c r="G143" s="128"/>
      <c r="K143" s="95">
        <v>0</v>
      </c>
      <c r="L143" s="95">
        <v>20000</v>
      </c>
      <c r="M143" s="95">
        <v>2000</v>
      </c>
      <c r="N143" s="95">
        <v>22000</v>
      </c>
      <c r="O143" s="95">
        <v>110</v>
      </c>
    </row>
    <row r="144" spans="2:15" s="91" customFormat="1" ht="13.5" customHeight="1">
      <c r="B144" s="132" t="s">
        <v>235</v>
      </c>
      <c r="C144" s="132"/>
      <c r="D144" s="132"/>
      <c r="E144" s="132"/>
      <c r="F144" s="132"/>
      <c r="G144" s="132"/>
      <c r="H144" s="132"/>
      <c r="I144" s="132"/>
      <c r="J144" s="132"/>
      <c r="K144" s="90">
        <v>0</v>
      </c>
      <c r="L144" s="90">
        <v>10000</v>
      </c>
      <c r="M144" s="90">
        <v>0</v>
      </c>
      <c r="N144" s="90">
        <v>10000</v>
      </c>
      <c r="O144" s="90">
        <v>100</v>
      </c>
    </row>
    <row r="145" spans="2:15" s="93" customFormat="1" ht="13.5" customHeight="1">
      <c r="B145" s="129" t="s">
        <v>181</v>
      </c>
      <c r="C145" s="129"/>
      <c r="D145" s="129"/>
      <c r="E145" s="129"/>
      <c r="F145" s="129"/>
      <c r="G145" s="129"/>
      <c r="H145" s="129"/>
      <c r="I145" s="129"/>
      <c r="J145" s="129"/>
      <c r="K145" s="92">
        <v>0</v>
      </c>
      <c r="L145" s="92">
        <v>10000</v>
      </c>
      <c r="M145" s="92">
        <v>0</v>
      </c>
      <c r="N145" s="92">
        <v>10000</v>
      </c>
      <c r="O145" s="92">
        <v>100</v>
      </c>
    </row>
    <row r="146" spans="2:15" ht="13.5" customHeight="1">
      <c r="B146" s="94" t="s">
        <v>16</v>
      </c>
      <c r="C146" s="128" t="s">
        <v>26</v>
      </c>
      <c r="D146" s="128"/>
      <c r="E146" s="128"/>
      <c r="F146" s="128"/>
      <c r="G146" s="128"/>
      <c r="K146" s="95">
        <v>0</v>
      </c>
      <c r="L146" s="95">
        <v>10000</v>
      </c>
      <c r="M146" s="95">
        <v>0</v>
      </c>
      <c r="N146" s="95">
        <v>10000</v>
      </c>
      <c r="O146" s="95">
        <v>100</v>
      </c>
    </row>
    <row r="147" spans="2:15" ht="13.5" customHeight="1">
      <c r="B147" s="94" t="s">
        <v>17</v>
      </c>
      <c r="C147" s="128" t="s">
        <v>27</v>
      </c>
      <c r="D147" s="128"/>
      <c r="E147" s="128"/>
      <c r="F147" s="128"/>
      <c r="G147" s="128"/>
      <c r="K147" s="95">
        <v>0</v>
      </c>
      <c r="L147" s="95">
        <v>10000</v>
      </c>
      <c r="M147" s="95">
        <v>0</v>
      </c>
      <c r="N147" s="95">
        <v>10000</v>
      </c>
      <c r="O147" s="95">
        <v>100</v>
      </c>
    </row>
    <row r="148" spans="2:15" s="91" customFormat="1" ht="13.5" customHeight="1">
      <c r="B148" s="132" t="s">
        <v>236</v>
      </c>
      <c r="C148" s="132"/>
      <c r="D148" s="132"/>
      <c r="E148" s="132"/>
      <c r="F148" s="132"/>
      <c r="G148" s="132"/>
      <c r="H148" s="132"/>
      <c r="I148" s="132"/>
      <c r="J148" s="132"/>
      <c r="K148" s="90">
        <v>0</v>
      </c>
      <c r="L148" s="90">
        <v>500</v>
      </c>
      <c r="M148" s="90">
        <v>0</v>
      </c>
      <c r="N148" s="90">
        <v>500</v>
      </c>
      <c r="O148" s="90">
        <v>100</v>
      </c>
    </row>
    <row r="149" spans="2:15" s="93" customFormat="1" ht="13.5" customHeight="1">
      <c r="B149" s="129" t="s">
        <v>215</v>
      </c>
      <c r="C149" s="129"/>
      <c r="D149" s="129"/>
      <c r="E149" s="129"/>
      <c r="F149" s="129"/>
      <c r="G149" s="129"/>
      <c r="H149" s="129"/>
      <c r="I149" s="129"/>
      <c r="J149" s="129"/>
      <c r="K149" s="92">
        <v>0</v>
      </c>
      <c r="L149" s="92">
        <v>500</v>
      </c>
      <c r="M149" s="92">
        <v>0</v>
      </c>
      <c r="N149" s="92">
        <v>500</v>
      </c>
      <c r="O149" s="92">
        <v>100</v>
      </c>
    </row>
    <row r="150" spans="2:15" ht="13.5" customHeight="1">
      <c r="B150" s="94" t="s">
        <v>5</v>
      </c>
      <c r="C150" s="128" t="s">
        <v>6</v>
      </c>
      <c r="D150" s="128"/>
      <c r="E150" s="128"/>
      <c r="F150" s="128"/>
      <c r="G150" s="128"/>
      <c r="K150" s="95">
        <v>0</v>
      </c>
      <c r="L150" s="95">
        <v>500</v>
      </c>
      <c r="M150" s="95">
        <v>0</v>
      </c>
      <c r="N150" s="95">
        <v>500</v>
      </c>
      <c r="O150" s="95">
        <v>100</v>
      </c>
    </row>
    <row r="151" spans="2:15" ht="13.5" customHeight="1">
      <c r="B151" s="94" t="s">
        <v>9</v>
      </c>
      <c r="C151" s="128" t="s">
        <v>10</v>
      </c>
      <c r="D151" s="128"/>
      <c r="E151" s="128"/>
      <c r="F151" s="128"/>
      <c r="G151" s="128"/>
      <c r="K151" s="95">
        <v>0</v>
      </c>
      <c r="L151" s="95">
        <v>500</v>
      </c>
      <c r="M151" s="95">
        <v>0</v>
      </c>
      <c r="N151" s="95">
        <v>500</v>
      </c>
      <c r="O151" s="95">
        <v>100</v>
      </c>
    </row>
    <row r="152" spans="2:15" s="89" customFormat="1" ht="13.5" customHeight="1">
      <c r="B152" s="134" t="s">
        <v>237</v>
      </c>
      <c r="C152" s="134"/>
      <c r="D152" s="134"/>
      <c r="E152" s="134"/>
      <c r="F152" s="134"/>
      <c r="G152" s="134"/>
      <c r="H152" s="134"/>
      <c r="I152" s="134"/>
      <c r="J152" s="134"/>
      <c r="K152" s="88">
        <v>66280.570000000007</v>
      </c>
      <c r="L152" s="88">
        <v>273000</v>
      </c>
      <c r="M152" s="88">
        <v>-89500</v>
      </c>
      <c r="N152" s="88">
        <v>183500</v>
      </c>
      <c r="O152" s="88">
        <v>67.216117216117212</v>
      </c>
    </row>
    <row r="153" spans="2:15" s="91" customFormat="1" ht="13.5" customHeight="1">
      <c r="B153" s="135" t="s">
        <v>238</v>
      </c>
      <c r="C153" s="135"/>
      <c r="D153" s="135"/>
      <c r="E153" s="135"/>
      <c r="F153" s="135"/>
      <c r="G153" s="135"/>
      <c r="H153" s="135"/>
      <c r="I153" s="135"/>
      <c r="J153" s="135"/>
      <c r="K153" s="90">
        <v>0</v>
      </c>
      <c r="L153" s="90">
        <v>82500</v>
      </c>
      <c r="M153" s="90">
        <v>-42500</v>
      </c>
      <c r="N153" s="90">
        <v>40000</v>
      </c>
      <c r="O153" s="90">
        <v>48.484848484848492</v>
      </c>
    </row>
    <row r="154" spans="2:15" s="93" customFormat="1" ht="13.5" customHeight="1">
      <c r="B154" s="129" t="s">
        <v>215</v>
      </c>
      <c r="C154" s="129"/>
      <c r="D154" s="129"/>
      <c r="E154" s="129"/>
      <c r="F154" s="129"/>
      <c r="G154" s="129"/>
      <c r="H154" s="129"/>
      <c r="I154" s="129"/>
      <c r="J154" s="129"/>
      <c r="K154" s="92">
        <v>0</v>
      </c>
      <c r="L154" s="92">
        <v>5000</v>
      </c>
      <c r="M154" s="92">
        <v>0</v>
      </c>
      <c r="N154" s="92">
        <v>5000</v>
      </c>
      <c r="O154" s="92">
        <v>100</v>
      </c>
    </row>
    <row r="155" spans="2:15" ht="13.5" customHeight="1">
      <c r="B155" s="94" t="s">
        <v>16</v>
      </c>
      <c r="C155" s="128" t="s">
        <v>26</v>
      </c>
      <c r="D155" s="128"/>
      <c r="E155" s="128"/>
      <c r="F155" s="128"/>
      <c r="G155" s="128"/>
      <c r="K155" s="95">
        <v>0</v>
      </c>
      <c r="L155" s="95">
        <v>5000</v>
      </c>
      <c r="M155" s="95">
        <v>0</v>
      </c>
      <c r="N155" s="95">
        <v>5000</v>
      </c>
      <c r="O155" s="95">
        <v>100</v>
      </c>
    </row>
    <row r="156" spans="2:15" ht="13.5" customHeight="1">
      <c r="B156" s="94" t="s">
        <v>17</v>
      </c>
      <c r="C156" s="128" t="s">
        <v>27</v>
      </c>
      <c r="D156" s="128"/>
      <c r="E156" s="128"/>
      <c r="F156" s="128"/>
      <c r="G156" s="128"/>
      <c r="K156" s="95">
        <v>0</v>
      </c>
      <c r="L156" s="95">
        <v>5000</v>
      </c>
      <c r="M156" s="95">
        <v>0</v>
      </c>
      <c r="N156" s="95">
        <v>5000</v>
      </c>
      <c r="O156" s="95">
        <v>100</v>
      </c>
    </row>
    <row r="157" spans="2:15" s="93" customFormat="1" ht="13.5" customHeight="1">
      <c r="B157" s="129" t="s">
        <v>199</v>
      </c>
      <c r="C157" s="129"/>
      <c r="D157" s="129"/>
      <c r="E157" s="129"/>
      <c r="F157" s="129"/>
      <c r="G157" s="129"/>
      <c r="H157" s="129"/>
      <c r="I157" s="129"/>
      <c r="J157" s="129"/>
      <c r="K157" s="92">
        <v>0</v>
      </c>
      <c r="L157" s="92">
        <v>77500</v>
      </c>
      <c r="M157" s="92">
        <v>-42500</v>
      </c>
      <c r="N157" s="92">
        <v>35000</v>
      </c>
      <c r="O157" s="92">
        <v>45.161290322580641</v>
      </c>
    </row>
    <row r="158" spans="2:15" ht="13.5" customHeight="1">
      <c r="B158" s="94" t="s">
        <v>16</v>
      </c>
      <c r="C158" s="128" t="s">
        <v>26</v>
      </c>
      <c r="D158" s="128"/>
      <c r="E158" s="128"/>
      <c r="F158" s="128"/>
      <c r="G158" s="128"/>
      <c r="K158" s="95">
        <v>0</v>
      </c>
      <c r="L158" s="95">
        <v>77500</v>
      </c>
      <c r="M158" s="95">
        <v>-42500</v>
      </c>
      <c r="N158" s="95">
        <v>35000</v>
      </c>
      <c r="O158" s="95">
        <v>45.161290322580641</v>
      </c>
    </row>
    <row r="159" spans="2:15" ht="13.5" customHeight="1">
      <c r="B159" s="94" t="s">
        <v>17</v>
      </c>
      <c r="C159" s="128" t="s">
        <v>27</v>
      </c>
      <c r="D159" s="128"/>
      <c r="E159" s="128"/>
      <c r="F159" s="128"/>
      <c r="G159" s="128"/>
      <c r="K159" s="95">
        <v>0</v>
      </c>
      <c r="L159" s="95">
        <v>77500</v>
      </c>
      <c r="M159" s="95">
        <v>-42500</v>
      </c>
      <c r="N159" s="95">
        <v>35000</v>
      </c>
      <c r="O159" s="95">
        <v>45.161290322580641</v>
      </c>
    </row>
    <row r="160" spans="2:15" s="91" customFormat="1" ht="13.5" customHeight="1">
      <c r="B160" s="132" t="s">
        <v>239</v>
      </c>
      <c r="C160" s="132"/>
      <c r="D160" s="132"/>
      <c r="E160" s="132"/>
      <c r="F160" s="132"/>
      <c r="G160" s="132"/>
      <c r="H160" s="132"/>
      <c r="I160" s="132"/>
      <c r="J160" s="132"/>
      <c r="K160" s="90">
        <v>0</v>
      </c>
      <c r="L160" s="90">
        <v>18000</v>
      </c>
      <c r="M160" s="90">
        <v>8000</v>
      </c>
      <c r="N160" s="90">
        <v>26000</v>
      </c>
      <c r="O160" s="90">
        <v>144.44444444444446</v>
      </c>
    </row>
    <row r="161" spans="2:15" s="93" customFormat="1" ht="13.5" customHeight="1">
      <c r="B161" s="129" t="s">
        <v>199</v>
      </c>
      <c r="C161" s="129"/>
      <c r="D161" s="129"/>
      <c r="E161" s="129"/>
      <c r="F161" s="129"/>
      <c r="G161" s="129"/>
      <c r="H161" s="129"/>
      <c r="I161" s="129"/>
      <c r="J161" s="129"/>
      <c r="K161" s="92">
        <v>0</v>
      </c>
      <c r="L161" s="92">
        <v>15000</v>
      </c>
      <c r="M161" s="92">
        <v>11000</v>
      </c>
      <c r="N161" s="92">
        <v>26000</v>
      </c>
      <c r="O161" s="92">
        <v>173.33333333333337</v>
      </c>
    </row>
    <row r="162" spans="2:15" ht="13.5" customHeight="1">
      <c r="B162" s="94" t="s">
        <v>5</v>
      </c>
      <c r="C162" s="128" t="s">
        <v>6</v>
      </c>
      <c r="D162" s="128"/>
      <c r="E162" s="128"/>
      <c r="F162" s="128"/>
      <c r="G162" s="128"/>
      <c r="K162" s="95">
        <v>0</v>
      </c>
      <c r="L162" s="95">
        <v>15000</v>
      </c>
      <c r="M162" s="95">
        <v>11000</v>
      </c>
      <c r="N162" s="95">
        <v>26000</v>
      </c>
      <c r="O162" s="95">
        <v>173.33333333333337</v>
      </c>
    </row>
    <row r="163" spans="2:15" ht="13.5" customHeight="1">
      <c r="B163" s="94" t="s">
        <v>9</v>
      </c>
      <c r="C163" s="128" t="s">
        <v>10</v>
      </c>
      <c r="D163" s="128"/>
      <c r="E163" s="128"/>
      <c r="F163" s="128"/>
      <c r="G163" s="128"/>
      <c r="K163" s="95">
        <v>0</v>
      </c>
      <c r="L163" s="95">
        <v>15000</v>
      </c>
      <c r="M163" s="95">
        <v>11000</v>
      </c>
      <c r="N163" s="95">
        <v>26000</v>
      </c>
      <c r="O163" s="95">
        <v>173.33333333333337</v>
      </c>
    </row>
    <row r="164" spans="2:15" s="93" customFormat="1" ht="13.5" customHeight="1">
      <c r="B164" s="129" t="s">
        <v>181</v>
      </c>
      <c r="C164" s="129"/>
      <c r="D164" s="129"/>
      <c r="E164" s="129"/>
      <c r="F164" s="129"/>
      <c r="G164" s="129"/>
      <c r="H164" s="129"/>
      <c r="I164" s="129"/>
      <c r="J164" s="129"/>
      <c r="K164" s="92">
        <v>0</v>
      </c>
      <c r="L164" s="92">
        <v>3000</v>
      </c>
      <c r="M164" s="92">
        <v>-3000</v>
      </c>
      <c r="N164" s="92">
        <v>0</v>
      </c>
      <c r="O164" s="92">
        <v>0</v>
      </c>
    </row>
    <row r="165" spans="2:15" ht="13.5" customHeight="1">
      <c r="B165" s="94" t="s">
        <v>5</v>
      </c>
      <c r="C165" s="128" t="s">
        <v>6</v>
      </c>
      <c r="D165" s="128"/>
      <c r="E165" s="128"/>
      <c r="F165" s="128"/>
      <c r="G165" s="128"/>
      <c r="K165" s="95">
        <v>0</v>
      </c>
      <c r="L165" s="95">
        <v>3000</v>
      </c>
      <c r="M165" s="95">
        <v>-3000</v>
      </c>
      <c r="N165" s="95">
        <v>0</v>
      </c>
      <c r="O165" s="95">
        <v>0</v>
      </c>
    </row>
    <row r="166" spans="2:15" ht="13.5" customHeight="1">
      <c r="B166" s="94" t="s">
        <v>9</v>
      </c>
      <c r="C166" s="128" t="s">
        <v>10</v>
      </c>
      <c r="D166" s="128"/>
      <c r="E166" s="128"/>
      <c r="F166" s="128"/>
      <c r="G166" s="128"/>
      <c r="K166" s="95">
        <v>0</v>
      </c>
      <c r="L166" s="95">
        <v>3000</v>
      </c>
      <c r="M166" s="95">
        <v>-3000</v>
      </c>
      <c r="N166" s="95">
        <v>0</v>
      </c>
      <c r="O166" s="95">
        <v>0</v>
      </c>
    </row>
    <row r="167" spans="2:15" s="91" customFormat="1" ht="13.5" customHeight="1">
      <c r="B167" s="132" t="s">
        <v>240</v>
      </c>
      <c r="C167" s="132"/>
      <c r="D167" s="132"/>
      <c r="E167" s="132"/>
      <c r="F167" s="132"/>
      <c r="G167" s="132"/>
      <c r="H167" s="132"/>
      <c r="I167" s="132"/>
      <c r="J167" s="132"/>
      <c r="K167" s="90">
        <v>9366.18</v>
      </c>
      <c r="L167" s="90">
        <v>10000</v>
      </c>
      <c r="M167" s="90">
        <v>0</v>
      </c>
      <c r="N167" s="90">
        <v>10000</v>
      </c>
      <c r="O167" s="90">
        <v>100</v>
      </c>
    </row>
    <row r="168" spans="2:15" s="93" customFormat="1" ht="13.5" customHeight="1">
      <c r="B168" s="129" t="s">
        <v>199</v>
      </c>
      <c r="C168" s="129"/>
      <c r="D168" s="129"/>
      <c r="E168" s="129"/>
      <c r="F168" s="129"/>
      <c r="G168" s="129"/>
      <c r="H168" s="129"/>
      <c r="I168" s="129"/>
      <c r="J168" s="129"/>
      <c r="K168" s="92">
        <v>9366.18</v>
      </c>
      <c r="L168" s="92">
        <v>9000</v>
      </c>
      <c r="M168" s="92">
        <v>1000</v>
      </c>
      <c r="N168" s="92">
        <v>10000</v>
      </c>
      <c r="O168" s="92">
        <v>111.11111111111113</v>
      </c>
    </row>
    <row r="169" spans="2:15" ht="13.5" customHeight="1">
      <c r="B169" s="94" t="s">
        <v>5</v>
      </c>
      <c r="C169" s="128" t="s">
        <v>6</v>
      </c>
      <c r="D169" s="128"/>
      <c r="E169" s="128"/>
      <c r="F169" s="128"/>
      <c r="G169" s="128"/>
      <c r="K169" s="95">
        <v>9366.18</v>
      </c>
      <c r="L169" s="95">
        <v>9000</v>
      </c>
      <c r="M169" s="95">
        <v>1000</v>
      </c>
      <c r="N169" s="95">
        <v>10000</v>
      </c>
      <c r="O169" s="95">
        <v>111.11111111111113</v>
      </c>
    </row>
    <row r="170" spans="2:15" ht="13.5" customHeight="1">
      <c r="B170" s="81" t="s">
        <v>0</v>
      </c>
      <c r="C170" s="131" t="s">
        <v>4</v>
      </c>
      <c r="D170" s="131"/>
      <c r="E170" s="131"/>
      <c r="F170" s="131"/>
      <c r="G170" s="131"/>
      <c r="I170" s="81" t="s">
        <v>168</v>
      </c>
      <c r="K170" s="130" t="s">
        <v>169</v>
      </c>
      <c r="L170" s="130" t="s">
        <v>170</v>
      </c>
      <c r="M170" s="130" t="s">
        <v>113</v>
      </c>
      <c r="N170" s="130" t="s">
        <v>171</v>
      </c>
      <c r="O170" s="83" t="s">
        <v>115</v>
      </c>
    </row>
    <row r="171" spans="2:15" ht="9.75" customHeight="1">
      <c r="C171" s="131"/>
      <c r="D171" s="131"/>
      <c r="E171" s="131"/>
      <c r="F171" s="131"/>
      <c r="G171" s="131"/>
      <c r="K171" s="130"/>
      <c r="L171" s="130"/>
      <c r="M171" s="130"/>
      <c r="N171" s="130"/>
    </row>
    <row r="172" spans="2:15" ht="13.5" customHeight="1">
      <c r="B172" s="94" t="s">
        <v>9</v>
      </c>
      <c r="C172" s="128" t="s">
        <v>10</v>
      </c>
      <c r="D172" s="128"/>
      <c r="E172" s="128"/>
      <c r="F172" s="128"/>
      <c r="G172" s="128"/>
      <c r="K172" s="95">
        <v>9366.18</v>
      </c>
      <c r="L172" s="95">
        <v>9000</v>
      </c>
      <c r="M172" s="95">
        <v>1000</v>
      </c>
      <c r="N172" s="95">
        <v>10000</v>
      </c>
      <c r="O172" s="95">
        <v>111.11111111111113</v>
      </c>
    </row>
    <row r="173" spans="2:15" ht="13.5" customHeight="1">
      <c r="B173" s="94" t="s">
        <v>241</v>
      </c>
      <c r="C173" s="133" t="s">
        <v>242</v>
      </c>
      <c r="D173" s="133"/>
      <c r="E173" s="133"/>
      <c r="F173" s="133"/>
      <c r="G173" s="133"/>
      <c r="K173" s="95">
        <v>9366.18</v>
      </c>
      <c r="L173" s="95">
        <v>0</v>
      </c>
      <c r="M173" s="95">
        <v>0</v>
      </c>
      <c r="N173" s="95">
        <v>0</v>
      </c>
      <c r="O173" s="95">
        <v>100</v>
      </c>
    </row>
    <row r="174" spans="2:15" s="93" customFormat="1" ht="13.5" customHeight="1">
      <c r="B174" s="129" t="s">
        <v>181</v>
      </c>
      <c r="C174" s="129"/>
      <c r="D174" s="129"/>
      <c r="E174" s="129"/>
      <c r="F174" s="129"/>
      <c r="G174" s="129"/>
      <c r="H174" s="129"/>
      <c r="I174" s="129"/>
      <c r="J174" s="129"/>
      <c r="K174" s="92">
        <v>0</v>
      </c>
      <c r="L174" s="92">
        <v>1000</v>
      </c>
      <c r="M174" s="92">
        <v>-1000</v>
      </c>
      <c r="N174" s="92">
        <v>0</v>
      </c>
      <c r="O174" s="92">
        <v>0</v>
      </c>
    </row>
    <row r="175" spans="2:15" ht="13.5" customHeight="1">
      <c r="B175" s="94" t="s">
        <v>5</v>
      </c>
      <c r="C175" s="128" t="s">
        <v>6</v>
      </c>
      <c r="D175" s="128"/>
      <c r="E175" s="128"/>
      <c r="F175" s="128"/>
      <c r="G175" s="128"/>
      <c r="K175" s="95">
        <v>0</v>
      </c>
      <c r="L175" s="95">
        <v>1000</v>
      </c>
      <c r="M175" s="95">
        <v>-1000</v>
      </c>
      <c r="N175" s="95">
        <v>0</v>
      </c>
      <c r="O175" s="95">
        <v>0</v>
      </c>
    </row>
    <row r="176" spans="2:15" ht="13.5" customHeight="1">
      <c r="B176" s="94" t="s">
        <v>9</v>
      </c>
      <c r="C176" s="128" t="s">
        <v>10</v>
      </c>
      <c r="D176" s="128"/>
      <c r="E176" s="128"/>
      <c r="F176" s="128"/>
      <c r="G176" s="128"/>
      <c r="K176" s="95">
        <v>0</v>
      </c>
      <c r="L176" s="95">
        <v>1000</v>
      </c>
      <c r="M176" s="95">
        <v>-1000</v>
      </c>
      <c r="N176" s="95">
        <v>0</v>
      </c>
      <c r="O176" s="95">
        <v>0</v>
      </c>
    </row>
    <row r="177" spans="2:15" s="91" customFormat="1" ht="13.5" customHeight="1">
      <c r="B177" s="132" t="s">
        <v>243</v>
      </c>
      <c r="C177" s="132"/>
      <c r="D177" s="132"/>
      <c r="E177" s="132"/>
      <c r="F177" s="132"/>
      <c r="G177" s="132"/>
      <c r="H177" s="132"/>
      <c r="I177" s="132"/>
      <c r="J177" s="132"/>
      <c r="K177" s="90">
        <v>0</v>
      </c>
      <c r="L177" s="90">
        <v>40000</v>
      </c>
      <c r="M177" s="90">
        <v>-35000</v>
      </c>
      <c r="N177" s="90">
        <v>5000</v>
      </c>
      <c r="O177" s="90">
        <v>12.5</v>
      </c>
    </row>
    <row r="178" spans="2:15" s="93" customFormat="1" ht="13.5" customHeight="1">
      <c r="B178" s="129" t="s">
        <v>199</v>
      </c>
      <c r="C178" s="129"/>
      <c r="D178" s="129"/>
      <c r="E178" s="129"/>
      <c r="F178" s="129"/>
      <c r="G178" s="129"/>
      <c r="H178" s="129"/>
      <c r="I178" s="129"/>
      <c r="J178" s="129"/>
      <c r="K178" s="92">
        <v>0</v>
      </c>
      <c r="L178" s="92">
        <v>30000</v>
      </c>
      <c r="M178" s="92">
        <v>-25000</v>
      </c>
      <c r="N178" s="92">
        <v>5000</v>
      </c>
      <c r="O178" s="92">
        <v>16.666666666666671</v>
      </c>
    </row>
    <row r="179" spans="2:15" ht="13.5" customHeight="1">
      <c r="B179" s="94" t="s">
        <v>5</v>
      </c>
      <c r="C179" s="128" t="s">
        <v>6</v>
      </c>
      <c r="D179" s="128"/>
      <c r="E179" s="128"/>
      <c r="F179" s="128"/>
      <c r="G179" s="128"/>
      <c r="K179" s="95">
        <v>0</v>
      </c>
      <c r="L179" s="95">
        <v>30000</v>
      </c>
      <c r="M179" s="95">
        <v>-25000</v>
      </c>
      <c r="N179" s="95">
        <v>5000</v>
      </c>
      <c r="O179" s="95">
        <v>16.666666666666671</v>
      </c>
    </row>
    <row r="180" spans="2:15" ht="13.5" customHeight="1">
      <c r="B180" s="94" t="s">
        <v>9</v>
      </c>
      <c r="C180" s="128" t="s">
        <v>10</v>
      </c>
      <c r="D180" s="128"/>
      <c r="E180" s="128"/>
      <c r="F180" s="128"/>
      <c r="G180" s="128"/>
      <c r="K180" s="95">
        <v>0</v>
      </c>
      <c r="L180" s="95">
        <v>30000</v>
      </c>
      <c r="M180" s="95">
        <v>-25000</v>
      </c>
      <c r="N180" s="95">
        <v>5000</v>
      </c>
      <c r="O180" s="95">
        <v>16.666666666666671</v>
      </c>
    </row>
    <row r="181" spans="2:15" s="93" customFormat="1" ht="13.5" customHeight="1">
      <c r="B181" s="129" t="s">
        <v>181</v>
      </c>
      <c r="C181" s="129"/>
      <c r="D181" s="129"/>
      <c r="E181" s="129"/>
      <c r="F181" s="129"/>
      <c r="G181" s="129"/>
      <c r="H181" s="129"/>
      <c r="I181" s="129"/>
      <c r="J181" s="129"/>
      <c r="K181" s="92">
        <v>0</v>
      </c>
      <c r="L181" s="92">
        <v>10000</v>
      </c>
      <c r="M181" s="92">
        <v>-10000</v>
      </c>
      <c r="N181" s="92">
        <v>0</v>
      </c>
      <c r="O181" s="92">
        <v>0</v>
      </c>
    </row>
    <row r="182" spans="2:15" ht="13.5" customHeight="1">
      <c r="B182" s="94" t="s">
        <v>5</v>
      </c>
      <c r="C182" s="128" t="s">
        <v>6</v>
      </c>
      <c r="D182" s="128"/>
      <c r="E182" s="128"/>
      <c r="F182" s="128"/>
      <c r="G182" s="128"/>
      <c r="K182" s="95">
        <v>0</v>
      </c>
      <c r="L182" s="95">
        <v>10000</v>
      </c>
      <c r="M182" s="95">
        <v>-10000</v>
      </c>
      <c r="N182" s="95">
        <v>0</v>
      </c>
      <c r="O182" s="95">
        <v>0</v>
      </c>
    </row>
    <row r="183" spans="2:15" ht="13.5" customHeight="1">
      <c r="B183" s="94" t="s">
        <v>9</v>
      </c>
      <c r="C183" s="128" t="s">
        <v>10</v>
      </c>
      <c r="D183" s="128"/>
      <c r="E183" s="128"/>
      <c r="F183" s="128"/>
      <c r="G183" s="128"/>
      <c r="K183" s="95">
        <v>0</v>
      </c>
      <c r="L183" s="95">
        <v>10000</v>
      </c>
      <c r="M183" s="95">
        <v>-10000</v>
      </c>
      <c r="N183" s="95">
        <v>0</v>
      </c>
      <c r="O183" s="95">
        <v>0</v>
      </c>
    </row>
    <row r="184" spans="2:15" s="91" customFormat="1" ht="13.5" customHeight="1">
      <c r="B184" s="132" t="s">
        <v>244</v>
      </c>
      <c r="C184" s="132"/>
      <c r="D184" s="132"/>
      <c r="E184" s="132"/>
      <c r="F184" s="132"/>
      <c r="G184" s="132"/>
      <c r="H184" s="132"/>
      <c r="I184" s="132"/>
      <c r="J184" s="132"/>
      <c r="K184" s="90">
        <v>14762.5</v>
      </c>
      <c r="L184" s="90">
        <v>50000</v>
      </c>
      <c r="M184" s="90">
        <v>-30000</v>
      </c>
      <c r="N184" s="90">
        <v>20000</v>
      </c>
      <c r="O184" s="90">
        <v>40</v>
      </c>
    </row>
    <row r="185" spans="2:15" s="93" customFormat="1" ht="13.5" customHeight="1">
      <c r="B185" s="129" t="s">
        <v>181</v>
      </c>
      <c r="C185" s="129"/>
      <c r="D185" s="129"/>
      <c r="E185" s="129"/>
      <c r="F185" s="129"/>
      <c r="G185" s="129"/>
      <c r="H185" s="129"/>
      <c r="I185" s="129"/>
      <c r="J185" s="129"/>
      <c r="K185" s="92">
        <v>14762.5</v>
      </c>
      <c r="L185" s="92">
        <v>50000</v>
      </c>
      <c r="M185" s="92">
        <v>-30000</v>
      </c>
      <c r="N185" s="92">
        <v>20000</v>
      </c>
      <c r="O185" s="92">
        <v>40</v>
      </c>
    </row>
    <row r="186" spans="2:15" ht="13.5" customHeight="1">
      <c r="B186" s="94" t="s">
        <v>5</v>
      </c>
      <c r="C186" s="128" t="s">
        <v>6</v>
      </c>
      <c r="D186" s="128"/>
      <c r="E186" s="128"/>
      <c r="F186" s="128"/>
      <c r="G186" s="128"/>
      <c r="K186" s="95">
        <v>14762.5</v>
      </c>
      <c r="L186" s="95">
        <v>50000</v>
      </c>
      <c r="M186" s="95">
        <v>-30000</v>
      </c>
      <c r="N186" s="95">
        <v>20000</v>
      </c>
      <c r="O186" s="95">
        <v>40</v>
      </c>
    </row>
    <row r="187" spans="2:15" ht="13.5" customHeight="1">
      <c r="B187" s="94" t="s">
        <v>9</v>
      </c>
      <c r="C187" s="128" t="s">
        <v>10</v>
      </c>
      <c r="D187" s="128"/>
      <c r="E187" s="128"/>
      <c r="F187" s="128"/>
      <c r="G187" s="128"/>
      <c r="K187" s="95">
        <v>14762.5</v>
      </c>
      <c r="L187" s="95">
        <v>50000</v>
      </c>
      <c r="M187" s="95">
        <v>-30000</v>
      </c>
      <c r="N187" s="95">
        <v>20000</v>
      </c>
      <c r="O187" s="95">
        <v>40</v>
      </c>
    </row>
    <row r="188" spans="2:15" ht="13.5" customHeight="1">
      <c r="B188" s="94" t="s">
        <v>241</v>
      </c>
      <c r="C188" s="133" t="s">
        <v>242</v>
      </c>
      <c r="D188" s="133"/>
      <c r="E188" s="133"/>
      <c r="F188" s="133"/>
      <c r="G188" s="133"/>
      <c r="K188" s="95">
        <v>14762.5</v>
      </c>
      <c r="L188" s="95">
        <v>0</v>
      </c>
      <c r="M188" s="95">
        <v>0</v>
      </c>
      <c r="N188" s="95">
        <v>0</v>
      </c>
      <c r="O188" s="95">
        <v>100</v>
      </c>
    </row>
    <row r="189" spans="2:15" s="91" customFormat="1" ht="13.5" customHeight="1">
      <c r="B189" s="132" t="s">
        <v>245</v>
      </c>
      <c r="C189" s="132"/>
      <c r="D189" s="132"/>
      <c r="E189" s="132"/>
      <c r="F189" s="132"/>
      <c r="G189" s="132"/>
      <c r="H189" s="132"/>
      <c r="I189" s="132"/>
      <c r="J189" s="132"/>
      <c r="K189" s="90">
        <v>42151.89</v>
      </c>
      <c r="L189" s="90">
        <v>72500</v>
      </c>
      <c r="M189" s="90">
        <v>10000</v>
      </c>
      <c r="N189" s="90">
        <v>82500</v>
      </c>
      <c r="O189" s="90">
        <v>113.79310344827586</v>
      </c>
    </row>
    <row r="190" spans="2:15" s="93" customFormat="1" ht="13.5" customHeight="1">
      <c r="B190" s="129" t="s">
        <v>199</v>
      </c>
      <c r="C190" s="129"/>
      <c r="D190" s="129"/>
      <c r="E190" s="129"/>
      <c r="F190" s="129"/>
      <c r="G190" s="129"/>
      <c r="H190" s="129"/>
      <c r="I190" s="129"/>
      <c r="J190" s="129"/>
      <c r="K190" s="92">
        <v>40336.89</v>
      </c>
      <c r="L190" s="92">
        <v>71000</v>
      </c>
      <c r="M190" s="92">
        <v>9000</v>
      </c>
      <c r="N190" s="92">
        <v>80000</v>
      </c>
      <c r="O190" s="92">
        <v>112.67605633802818</v>
      </c>
    </row>
    <row r="191" spans="2:15" ht="13.5" customHeight="1">
      <c r="B191" s="94" t="s">
        <v>5</v>
      </c>
      <c r="C191" s="128" t="s">
        <v>6</v>
      </c>
      <c r="D191" s="128"/>
      <c r="E191" s="128"/>
      <c r="F191" s="128"/>
      <c r="G191" s="128"/>
      <c r="K191" s="95">
        <v>40336.89</v>
      </c>
      <c r="L191" s="95">
        <v>71000</v>
      </c>
      <c r="M191" s="95">
        <v>9000</v>
      </c>
      <c r="N191" s="95">
        <v>80000</v>
      </c>
      <c r="O191" s="95">
        <v>112.67605633802818</v>
      </c>
    </row>
    <row r="192" spans="2:15" ht="13.5" customHeight="1">
      <c r="B192" s="94" t="s">
        <v>9</v>
      </c>
      <c r="C192" s="128" t="s">
        <v>10</v>
      </c>
      <c r="D192" s="128"/>
      <c r="E192" s="128"/>
      <c r="F192" s="128"/>
      <c r="G192" s="128"/>
      <c r="K192" s="95">
        <v>40336.89</v>
      </c>
      <c r="L192" s="95">
        <v>71000</v>
      </c>
      <c r="M192" s="95">
        <v>9000</v>
      </c>
      <c r="N192" s="95">
        <v>80000</v>
      </c>
      <c r="O192" s="95">
        <v>112.67605633802818</v>
      </c>
    </row>
    <row r="193" spans="2:15" ht="13.5" customHeight="1">
      <c r="B193" s="94" t="s">
        <v>241</v>
      </c>
      <c r="C193" s="133" t="s">
        <v>242</v>
      </c>
      <c r="D193" s="133"/>
      <c r="E193" s="133"/>
      <c r="F193" s="133"/>
      <c r="G193" s="133"/>
      <c r="K193" s="95">
        <v>40336.89</v>
      </c>
      <c r="L193" s="95">
        <v>0</v>
      </c>
      <c r="M193" s="95">
        <v>0</v>
      </c>
      <c r="N193" s="95">
        <v>0</v>
      </c>
      <c r="O193" s="95">
        <v>100</v>
      </c>
    </row>
    <row r="194" spans="2:15" s="93" customFormat="1" ht="13.5" customHeight="1">
      <c r="B194" s="129" t="s">
        <v>181</v>
      </c>
      <c r="C194" s="129"/>
      <c r="D194" s="129"/>
      <c r="E194" s="129"/>
      <c r="F194" s="129"/>
      <c r="G194" s="129"/>
      <c r="H194" s="129"/>
      <c r="I194" s="129"/>
      <c r="J194" s="129"/>
      <c r="K194" s="92">
        <v>1815</v>
      </c>
      <c r="L194" s="92">
        <v>1500</v>
      </c>
      <c r="M194" s="92">
        <v>1000</v>
      </c>
      <c r="N194" s="92">
        <v>2500</v>
      </c>
      <c r="O194" s="92">
        <v>166.66666666666663</v>
      </c>
    </row>
    <row r="195" spans="2:15" ht="13.5" customHeight="1">
      <c r="B195" s="94" t="s">
        <v>5</v>
      </c>
      <c r="C195" s="128" t="s">
        <v>6</v>
      </c>
      <c r="D195" s="128"/>
      <c r="E195" s="128"/>
      <c r="F195" s="128"/>
      <c r="G195" s="128"/>
      <c r="K195" s="95">
        <v>1815</v>
      </c>
      <c r="L195" s="95">
        <v>1500</v>
      </c>
      <c r="M195" s="95">
        <v>1000</v>
      </c>
      <c r="N195" s="95">
        <v>2500</v>
      </c>
      <c r="O195" s="95">
        <v>166.66666666666663</v>
      </c>
    </row>
    <row r="196" spans="2:15" ht="13.5" customHeight="1">
      <c r="B196" s="94" t="s">
        <v>9</v>
      </c>
      <c r="C196" s="128" t="s">
        <v>10</v>
      </c>
      <c r="D196" s="128"/>
      <c r="E196" s="128"/>
      <c r="F196" s="128"/>
      <c r="G196" s="128"/>
      <c r="K196" s="95">
        <v>1815</v>
      </c>
      <c r="L196" s="95">
        <v>1500</v>
      </c>
      <c r="M196" s="95">
        <v>1000</v>
      </c>
      <c r="N196" s="95">
        <v>2500</v>
      </c>
      <c r="O196" s="95">
        <v>166.66666666666663</v>
      </c>
    </row>
    <row r="197" spans="2:15" ht="13.5" customHeight="1">
      <c r="B197" s="94" t="s">
        <v>241</v>
      </c>
      <c r="C197" s="133" t="s">
        <v>242</v>
      </c>
      <c r="D197" s="133"/>
      <c r="E197" s="133"/>
      <c r="F197" s="133"/>
      <c r="G197" s="133"/>
      <c r="K197" s="95">
        <v>1815</v>
      </c>
      <c r="L197" s="95">
        <v>0</v>
      </c>
      <c r="M197" s="95">
        <v>0</v>
      </c>
      <c r="N197" s="95">
        <v>0</v>
      </c>
      <c r="O197" s="95">
        <v>100</v>
      </c>
    </row>
    <row r="198" spans="2:15" s="89" customFormat="1" ht="13.5" customHeight="1">
      <c r="B198" s="134" t="s">
        <v>246</v>
      </c>
      <c r="C198" s="134"/>
      <c r="D198" s="134"/>
      <c r="E198" s="134"/>
      <c r="F198" s="134"/>
      <c r="G198" s="134"/>
      <c r="H198" s="134"/>
      <c r="I198" s="134"/>
      <c r="J198" s="134"/>
      <c r="K198" s="88">
        <v>76228.78</v>
      </c>
      <c r="L198" s="88">
        <v>87000</v>
      </c>
      <c r="M198" s="88">
        <v>4000</v>
      </c>
      <c r="N198" s="88">
        <v>91000</v>
      </c>
      <c r="O198" s="88">
        <v>104.5977011494253</v>
      </c>
    </row>
    <row r="199" spans="2:15" s="91" customFormat="1" ht="13.5" customHeight="1">
      <c r="B199" s="132" t="s">
        <v>247</v>
      </c>
      <c r="C199" s="132"/>
      <c r="D199" s="132"/>
      <c r="E199" s="132"/>
      <c r="F199" s="132"/>
      <c r="G199" s="132"/>
      <c r="H199" s="132"/>
      <c r="I199" s="132"/>
      <c r="J199" s="132"/>
      <c r="K199" s="90">
        <v>76228.78</v>
      </c>
      <c r="L199" s="90">
        <v>87000</v>
      </c>
      <c r="M199" s="90">
        <v>4000</v>
      </c>
      <c r="N199" s="90">
        <v>91000</v>
      </c>
      <c r="O199" s="90">
        <v>104.5977011494253</v>
      </c>
    </row>
    <row r="200" spans="2:15" s="93" customFormat="1" ht="13.5" customHeight="1">
      <c r="B200" s="129" t="s">
        <v>181</v>
      </c>
      <c r="C200" s="129"/>
      <c r="D200" s="129"/>
      <c r="E200" s="129"/>
      <c r="F200" s="129"/>
      <c r="G200" s="129"/>
      <c r="H200" s="129"/>
      <c r="I200" s="129"/>
      <c r="J200" s="129"/>
      <c r="K200" s="92">
        <v>76228.78</v>
      </c>
      <c r="L200" s="92">
        <v>87000</v>
      </c>
      <c r="M200" s="92">
        <v>4000</v>
      </c>
      <c r="N200" s="92">
        <v>91000</v>
      </c>
      <c r="O200" s="92">
        <v>104.5977011494253</v>
      </c>
    </row>
    <row r="201" spans="2:15" ht="13.5" customHeight="1">
      <c r="B201" s="94" t="s">
        <v>5</v>
      </c>
      <c r="C201" s="128" t="s">
        <v>6</v>
      </c>
      <c r="D201" s="128"/>
      <c r="E201" s="128"/>
      <c r="F201" s="128"/>
      <c r="G201" s="128"/>
      <c r="K201" s="95">
        <v>76228.78</v>
      </c>
      <c r="L201" s="95">
        <v>87000</v>
      </c>
      <c r="M201" s="95">
        <v>4000</v>
      </c>
      <c r="N201" s="95">
        <v>91000</v>
      </c>
      <c r="O201" s="95">
        <v>104.5977011494253</v>
      </c>
    </row>
    <row r="202" spans="2:15" ht="13.5" customHeight="1">
      <c r="B202" s="94" t="s">
        <v>7</v>
      </c>
      <c r="C202" s="128" t="s">
        <v>8</v>
      </c>
      <c r="D202" s="128"/>
      <c r="E202" s="128"/>
      <c r="F202" s="128"/>
      <c r="G202" s="128"/>
      <c r="K202" s="95">
        <v>73953.78</v>
      </c>
      <c r="L202" s="95">
        <v>82000</v>
      </c>
      <c r="M202" s="95">
        <v>4000</v>
      </c>
      <c r="N202" s="95">
        <v>86000</v>
      </c>
      <c r="O202" s="95">
        <v>104.8780487804878</v>
      </c>
    </row>
    <row r="203" spans="2:15" ht="13.5" customHeight="1">
      <c r="B203" s="94" t="s">
        <v>248</v>
      </c>
      <c r="C203" s="128" t="s">
        <v>249</v>
      </c>
      <c r="D203" s="128"/>
      <c r="E203" s="128"/>
      <c r="F203" s="128"/>
      <c r="G203" s="128"/>
      <c r="K203" s="95">
        <v>63479.64</v>
      </c>
      <c r="L203" s="95">
        <v>0</v>
      </c>
      <c r="M203" s="95">
        <v>0</v>
      </c>
      <c r="N203" s="95">
        <v>0</v>
      </c>
      <c r="O203" s="95">
        <v>100</v>
      </c>
    </row>
    <row r="204" spans="2:15" ht="13.5" customHeight="1">
      <c r="B204" s="94" t="s">
        <v>250</v>
      </c>
      <c r="C204" s="128" t="s">
        <v>251</v>
      </c>
      <c r="D204" s="128"/>
      <c r="E204" s="128"/>
      <c r="F204" s="128"/>
      <c r="G204" s="128"/>
      <c r="K204" s="95">
        <v>10474.14</v>
      </c>
      <c r="L204" s="95">
        <v>0</v>
      </c>
      <c r="M204" s="95">
        <v>0</v>
      </c>
      <c r="N204" s="95">
        <v>0</v>
      </c>
      <c r="O204" s="95">
        <v>100</v>
      </c>
    </row>
    <row r="205" spans="2:15" ht="13.5" customHeight="1">
      <c r="B205" s="94" t="s">
        <v>9</v>
      </c>
      <c r="C205" s="128" t="s">
        <v>10</v>
      </c>
      <c r="D205" s="128"/>
      <c r="E205" s="128"/>
      <c r="F205" s="128"/>
      <c r="G205" s="128"/>
      <c r="K205" s="95">
        <v>2275</v>
      </c>
      <c r="L205" s="95">
        <v>5000</v>
      </c>
      <c r="M205" s="95">
        <v>0</v>
      </c>
      <c r="N205" s="95">
        <v>5000</v>
      </c>
      <c r="O205" s="95">
        <v>100</v>
      </c>
    </row>
    <row r="206" spans="2:15" ht="13.5" customHeight="1">
      <c r="B206" s="94" t="s">
        <v>252</v>
      </c>
      <c r="C206" s="128" t="s">
        <v>253</v>
      </c>
      <c r="D206" s="128"/>
      <c r="E206" s="128"/>
      <c r="F206" s="128"/>
      <c r="G206" s="128"/>
      <c r="K206" s="95">
        <v>2275</v>
      </c>
      <c r="L206" s="95">
        <v>0</v>
      </c>
      <c r="M206" s="95">
        <v>0</v>
      </c>
      <c r="N206" s="95">
        <v>0</v>
      </c>
      <c r="O206" s="95">
        <v>100</v>
      </c>
    </row>
    <row r="207" spans="2:15" s="89" customFormat="1" ht="13.5" customHeight="1">
      <c r="B207" s="134" t="s">
        <v>254</v>
      </c>
      <c r="C207" s="134"/>
      <c r="D207" s="134"/>
      <c r="E207" s="134"/>
      <c r="F207" s="134"/>
      <c r="G207" s="134"/>
      <c r="H207" s="134"/>
      <c r="I207" s="134"/>
      <c r="J207" s="134"/>
      <c r="K207" s="88">
        <v>0</v>
      </c>
      <c r="L207" s="88">
        <v>20000</v>
      </c>
      <c r="M207" s="88">
        <v>-18000</v>
      </c>
      <c r="N207" s="88">
        <v>2000</v>
      </c>
      <c r="O207" s="88">
        <v>10</v>
      </c>
    </row>
    <row r="208" spans="2:15" s="91" customFormat="1" ht="13.5" customHeight="1">
      <c r="B208" s="132" t="s">
        <v>255</v>
      </c>
      <c r="C208" s="132"/>
      <c r="D208" s="132"/>
      <c r="E208" s="132"/>
      <c r="F208" s="132"/>
      <c r="G208" s="132"/>
      <c r="H208" s="132"/>
      <c r="I208" s="132"/>
      <c r="J208" s="132"/>
      <c r="K208" s="90">
        <v>0</v>
      </c>
      <c r="L208" s="90">
        <v>20000</v>
      </c>
      <c r="M208" s="90">
        <v>-18000</v>
      </c>
      <c r="N208" s="90">
        <v>2000</v>
      </c>
      <c r="O208" s="90">
        <v>10</v>
      </c>
    </row>
    <row r="209" spans="2:15" s="93" customFormat="1" ht="13.5" customHeight="1">
      <c r="B209" s="129" t="s">
        <v>181</v>
      </c>
      <c r="C209" s="129"/>
      <c r="D209" s="129"/>
      <c r="E209" s="129"/>
      <c r="F209" s="129"/>
      <c r="G209" s="129"/>
      <c r="H209" s="129"/>
      <c r="I209" s="129"/>
      <c r="J209" s="129"/>
      <c r="K209" s="92">
        <v>0</v>
      </c>
      <c r="L209" s="92">
        <v>20000</v>
      </c>
      <c r="M209" s="92">
        <v>-18000</v>
      </c>
      <c r="N209" s="92">
        <v>2000</v>
      </c>
      <c r="O209" s="92">
        <v>10</v>
      </c>
    </row>
    <row r="210" spans="2:15" ht="13.5" customHeight="1">
      <c r="B210" s="94" t="s">
        <v>16</v>
      </c>
      <c r="C210" s="128" t="s">
        <v>26</v>
      </c>
      <c r="D210" s="128"/>
      <c r="E210" s="128"/>
      <c r="F210" s="128"/>
      <c r="G210" s="128"/>
      <c r="K210" s="95">
        <v>0</v>
      </c>
      <c r="L210" s="95">
        <v>20000</v>
      </c>
      <c r="M210" s="95">
        <v>-18000</v>
      </c>
      <c r="N210" s="95">
        <v>2000</v>
      </c>
      <c r="O210" s="95">
        <v>10</v>
      </c>
    </row>
    <row r="211" spans="2:15" ht="13.5" customHeight="1">
      <c r="B211" s="94" t="s">
        <v>18</v>
      </c>
      <c r="C211" s="128" t="s">
        <v>28</v>
      </c>
      <c r="D211" s="128"/>
      <c r="E211" s="128"/>
      <c r="F211" s="128"/>
      <c r="G211" s="128"/>
      <c r="K211" s="95">
        <v>0</v>
      </c>
      <c r="L211" s="95">
        <v>20000</v>
      </c>
      <c r="M211" s="95">
        <v>-18000</v>
      </c>
      <c r="N211" s="95">
        <v>2000</v>
      </c>
      <c r="O211" s="95">
        <v>10</v>
      </c>
    </row>
    <row r="212" spans="2:15" ht="13.5" customHeight="1">
      <c r="B212" s="81" t="s">
        <v>0</v>
      </c>
      <c r="C212" s="131" t="s">
        <v>4</v>
      </c>
      <c r="D212" s="131"/>
      <c r="E212" s="131"/>
      <c r="F212" s="131"/>
      <c r="G212" s="131"/>
      <c r="I212" s="81" t="s">
        <v>168</v>
      </c>
      <c r="K212" s="130" t="s">
        <v>169</v>
      </c>
      <c r="L212" s="130" t="s">
        <v>170</v>
      </c>
      <c r="M212" s="130" t="s">
        <v>113</v>
      </c>
      <c r="N212" s="130" t="s">
        <v>171</v>
      </c>
      <c r="O212" s="83" t="s">
        <v>115</v>
      </c>
    </row>
    <row r="213" spans="2:15" ht="9.75" customHeight="1">
      <c r="C213" s="131"/>
      <c r="D213" s="131"/>
      <c r="E213" s="131"/>
      <c r="F213" s="131"/>
      <c r="G213" s="131"/>
      <c r="K213" s="130"/>
      <c r="L213" s="130"/>
      <c r="M213" s="130"/>
      <c r="N213" s="130"/>
    </row>
    <row r="214" spans="2:15" s="89" customFormat="1" ht="13.5" customHeight="1">
      <c r="B214" s="134" t="s">
        <v>256</v>
      </c>
      <c r="C214" s="134"/>
      <c r="D214" s="134"/>
      <c r="E214" s="134"/>
      <c r="F214" s="134"/>
      <c r="G214" s="134"/>
      <c r="H214" s="134"/>
      <c r="I214" s="134"/>
      <c r="J214" s="134"/>
      <c r="K214" s="88">
        <v>0</v>
      </c>
      <c r="L214" s="88">
        <v>1300</v>
      </c>
      <c r="M214" s="88">
        <v>0</v>
      </c>
      <c r="N214" s="88">
        <v>1300</v>
      </c>
      <c r="O214" s="88">
        <v>100</v>
      </c>
    </row>
    <row r="215" spans="2:15" s="91" customFormat="1" ht="13.5" customHeight="1">
      <c r="B215" s="132" t="s">
        <v>257</v>
      </c>
      <c r="C215" s="132"/>
      <c r="D215" s="132"/>
      <c r="E215" s="132"/>
      <c r="F215" s="132"/>
      <c r="G215" s="132"/>
      <c r="H215" s="132"/>
      <c r="I215" s="132"/>
      <c r="J215" s="132"/>
      <c r="K215" s="90">
        <v>0</v>
      </c>
      <c r="L215" s="90">
        <v>300</v>
      </c>
      <c r="M215" s="90">
        <v>0</v>
      </c>
      <c r="N215" s="90">
        <v>300</v>
      </c>
      <c r="O215" s="90">
        <v>100</v>
      </c>
    </row>
    <row r="216" spans="2:15" s="93" customFormat="1" ht="13.5" customHeight="1">
      <c r="B216" s="129" t="s">
        <v>181</v>
      </c>
      <c r="C216" s="129"/>
      <c r="D216" s="129"/>
      <c r="E216" s="129"/>
      <c r="F216" s="129"/>
      <c r="G216" s="129"/>
      <c r="H216" s="129"/>
      <c r="I216" s="129"/>
      <c r="J216" s="129"/>
      <c r="K216" s="92">
        <v>0</v>
      </c>
      <c r="L216" s="92">
        <v>300</v>
      </c>
      <c r="M216" s="92">
        <v>0</v>
      </c>
      <c r="N216" s="92">
        <v>300</v>
      </c>
      <c r="O216" s="92">
        <v>100</v>
      </c>
    </row>
    <row r="217" spans="2:15" ht="13.5" customHeight="1">
      <c r="B217" s="94" t="s">
        <v>5</v>
      </c>
      <c r="C217" s="128" t="s">
        <v>6</v>
      </c>
      <c r="D217" s="128"/>
      <c r="E217" s="128"/>
      <c r="F217" s="128"/>
      <c r="G217" s="128"/>
      <c r="K217" s="95">
        <v>0</v>
      </c>
      <c r="L217" s="95">
        <v>300</v>
      </c>
      <c r="M217" s="95">
        <v>0</v>
      </c>
      <c r="N217" s="95">
        <v>300</v>
      </c>
      <c r="O217" s="95">
        <v>100</v>
      </c>
    </row>
    <row r="218" spans="2:15" ht="13.5" customHeight="1">
      <c r="B218" s="94" t="s">
        <v>14</v>
      </c>
      <c r="C218" s="133" t="s">
        <v>258</v>
      </c>
      <c r="D218" s="133"/>
      <c r="E218" s="133"/>
      <c r="F218" s="133"/>
      <c r="G218" s="133"/>
      <c r="K218" s="95">
        <v>0</v>
      </c>
      <c r="L218" s="95">
        <v>300</v>
      </c>
      <c r="M218" s="95">
        <v>0</v>
      </c>
      <c r="N218" s="95">
        <v>300</v>
      </c>
      <c r="O218" s="95">
        <v>100</v>
      </c>
    </row>
    <row r="219" spans="2:15" s="91" customFormat="1" ht="13.5" customHeight="1">
      <c r="B219" s="132" t="s">
        <v>259</v>
      </c>
      <c r="C219" s="132"/>
      <c r="D219" s="132"/>
      <c r="E219" s="132"/>
      <c r="F219" s="132"/>
      <c r="G219" s="132"/>
      <c r="H219" s="132"/>
      <c r="I219" s="132"/>
      <c r="J219" s="132"/>
      <c r="K219" s="90">
        <v>0</v>
      </c>
      <c r="L219" s="90">
        <v>1000</v>
      </c>
      <c r="M219" s="90">
        <v>0</v>
      </c>
      <c r="N219" s="90">
        <v>1000</v>
      </c>
      <c r="O219" s="90">
        <v>100</v>
      </c>
    </row>
    <row r="220" spans="2:15" s="93" customFormat="1" ht="13.5" customHeight="1">
      <c r="B220" s="129" t="s">
        <v>181</v>
      </c>
      <c r="C220" s="129"/>
      <c r="D220" s="129"/>
      <c r="E220" s="129"/>
      <c r="F220" s="129"/>
      <c r="G220" s="129"/>
      <c r="H220" s="129"/>
      <c r="I220" s="129"/>
      <c r="J220" s="129"/>
      <c r="K220" s="92">
        <v>0</v>
      </c>
      <c r="L220" s="92">
        <v>1000</v>
      </c>
      <c r="M220" s="92">
        <v>0</v>
      </c>
      <c r="N220" s="92">
        <v>1000</v>
      </c>
      <c r="O220" s="92">
        <v>100</v>
      </c>
    </row>
    <row r="221" spans="2:15" ht="13.5" customHeight="1">
      <c r="B221" s="94" t="s">
        <v>5</v>
      </c>
      <c r="C221" s="128" t="s">
        <v>6</v>
      </c>
      <c r="D221" s="128"/>
      <c r="E221" s="128"/>
      <c r="F221" s="128"/>
      <c r="G221" s="128"/>
      <c r="K221" s="95">
        <v>0</v>
      </c>
      <c r="L221" s="95">
        <v>1000</v>
      </c>
      <c r="M221" s="95">
        <v>0</v>
      </c>
      <c r="N221" s="95">
        <v>1000</v>
      </c>
      <c r="O221" s="95">
        <v>100</v>
      </c>
    </row>
    <row r="222" spans="2:15" ht="13.5" customHeight="1">
      <c r="B222" s="94" t="s">
        <v>14</v>
      </c>
      <c r="C222" s="128" t="s">
        <v>15</v>
      </c>
      <c r="D222" s="128"/>
      <c r="E222" s="128"/>
      <c r="F222" s="128"/>
      <c r="G222" s="128"/>
      <c r="K222" s="95">
        <v>0</v>
      </c>
      <c r="L222" s="95">
        <v>1000</v>
      </c>
      <c r="M222" s="95">
        <v>0</v>
      </c>
      <c r="N222" s="95">
        <v>1000</v>
      </c>
      <c r="O222" s="95">
        <v>100</v>
      </c>
    </row>
    <row r="223" spans="2:15" s="89" customFormat="1" ht="13.5" customHeight="1">
      <c r="B223" s="134" t="s">
        <v>260</v>
      </c>
      <c r="C223" s="134"/>
      <c r="D223" s="134"/>
      <c r="E223" s="134"/>
      <c r="F223" s="134"/>
      <c r="G223" s="134"/>
      <c r="H223" s="134"/>
      <c r="I223" s="134"/>
      <c r="J223" s="134"/>
      <c r="K223" s="88">
        <v>0</v>
      </c>
      <c r="L223" s="88">
        <v>3500</v>
      </c>
      <c r="M223" s="88">
        <v>0</v>
      </c>
      <c r="N223" s="88">
        <v>3500</v>
      </c>
      <c r="O223" s="88">
        <v>100</v>
      </c>
    </row>
    <row r="224" spans="2:15" s="91" customFormat="1" ht="13.5" customHeight="1">
      <c r="B224" s="132" t="s">
        <v>261</v>
      </c>
      <c r="C224" s="132"/>
      <c r="D224" s="132"/>
      <c r="E224" s="132"/>
      <c r="F224" s="132"/>
      <c r="G224" s="132"/>
      <c r="H224" s="132"/>
      <c r="I224" s="132"/>
      <c r="J224" s="132"/>
      <c r="K224" s="90">
        <v>0</v>
      </c>
      <c r="L224" s="90">
        <v>3000</v>
      </c>
      <c r="M224" s="90">
        <v>0</v>
      </c>
      <c r="N224" s="90">
        <v>3000</v>
      </c>
      <c r="O224" s="90">
        <v>100</v>
      </c>
    </row>
    <row r="225" spans="2:15" s="93" customFormat="1" ht="13.5" customHeight="1">
      <c r="B225" s="129" t="s">
        <v>181</v>
      </c>
      <c r="C225" s="129"/>
      <c r="D225" s="129"/>
      <c r="E225" s="129"/>
      <c r="F225" s="129"/>
      <c r="G225" s="129"/>
      <c r="H225" s="129"/>
      <c r="I225" s="129"/>
      <c r="J225" s="129"/>
      <c r="K225" s="92">
        <v>0</v>
      </c>
      <c r="L225" s="92">
        <v>3000</v>
      </c>
      <c r="M225" s="92">
        <v>0</v>
      </c>
      <c r="N225" s="92">
        <v>3000</v>
      </c>
      <c r="O225" s="92">
        <v>100</v>
      </c>
    </row>
    <row r="226" spans="2:15" ht="13.5" customHeight="1">
      <c r="B226" s="94" t="s">
        <v>5</v>
      </c>
      <c r="C226" s="128" t="s">
        <v>6</v>
      </c>
      <c r="D226" s="128"/>
      <c r="E226" s="128"/>
      <c r="F226" s="128"/>
      <c r="G226" s="128"/>
      <c r="K226" s="95">
        <v>0</v>
      </c>
      <c r="L226" s="95">
        <v>3000</v>
      </c>
      <c r="M226" s="95">
        <v>0</v>
      </c>
      <c r="N226" s="95">
        <v>3000</v>
      </c>
      <c r="O226" s="95">
        <v>100</v>
      </c>
    </row>
    <row r="227" spans="2:15" ht="13.5" customHeight="1">
      <c r="B227" s="94" t="s">
        <v>14</v>
      </c>
      <c r="C227" s="128" t="s">
        <v>15</v>
      </c>
      <c r="D227" s="128"/>
      <c r="E227" s="128"/>
      <c r="F227" s="128"/>
      <c r="G227" s="128"/>
      <c r="K227" s="95">
        <v>0</v>
      </c>
      <c r="L227" s="95">
        <v>3000</v>
      </c>
      <c r="M227" s="95">
        <v>0</v>
      </c>
      <c r="N227" s="95">
        <v>3000</v>
      </c>
      <c r="O227" s="95">
        <v>100</v>
      </c>
    </row>
    <row r="228" spans="2:15" s="91" customFormat="1" ht="13.5" customHeight="1">
      <c r="B228" s="132" t="s">
        <v>262</v>
      </c>
      <c r="C228" s="132"/>
      <c r="D228" s="132"/>
      <c r="E228" s="132"/>
      <c r="F228" s="132"/>
      <c r="G228" s="132"/>
      <c r="H228" s="132"/>
      <c r="I228" s="132"/>
      <c r="J228" s="132"/>
      <c r="K228" s="90">
        <v>0</v>
      </c>
      <c r="L228" s="90">
        <v>500</v>
      </c>
      <c r="M228" s="90">
        <v>0</v>
      </c>
      <c r="N228" s="90">
        <v>500</v>
      </c>
      <c r="O228" s="90">
        <v>100</v>
      </c>
    </row>
    <row r="229" spans="2:15" s="93" customFormat="1" ht="13.5" customHeight="1">
      <c r="B229" s="129" t="s">
        <v>181</v>
      </c>
      <c r="C229" s="129"/>
      <c r="D229" s="129"/>
      <c r="E229" s="129"/>
      <c r="F229" s="129"/>
      <c r="G229" s="129"/>
      <c r="H229" s="129"/>
      <c r="I229" s="129"/>
      <c r="J229" s="129"/>
      <c r="K229" s="92">
        <v>0</v>
      </c>
      <c r="L229" s="92">
        <v>500</v>
      </c>
      <c r="M229" s="92">
        <v>0</v>
      </c>
      <c r="N229" s="92">
        <v>500</v>
      </c>
      <c r="O229" s="92">
        <v>100</v>
      </c>
    </row>
    <row r="230" spans="2:15" ht="13.5" customHeight="1">
      <c r="B230" s="94" t="s">
        <v>5</v>
      </c>
      <c r="C230" s="128" t="s">
        <v>6</v>
      </c>
      <c r="D230" s="128"/>
      <c r="E230" s="128"/>
      <c r="F230" s="128"/>
      <c r="G230" s="128"/>
      <c r="K230" s="95">
        <v>0</v>
      </c>
      <c r="L230" s="95">
        <v>500</v>
      </c>
      <c r="M230" s="95">
        <v>0</v>
      </c>
      <c r="N230" s="95">
        <v>500</v>
      </c>
      <c r="O230" s="95">
        <v>100</v>
      </c>
    </row>
    <row r="231" spans="2:15" ht="13.5" customHeight="1">
      <c r="B231" s="94" t="s">
        <v>14</v>
      </c>
      <c r="C231" s="128" t="s">
        <v>15</v>
      </c>
      <c r="D231" s="128"/>
      <c r="E231" s="128"/>
      <c r="F231" s="128"/>
      <c r="G231" s="128"/>
      <c r="K231" s="95">
        <v>0</v>
      </c>
      <c r="L231" s="95">
        <v>500</v>
      </c>
      <c r="M231" s="95">
        <v>0</v>
      </c>
      <c r="N231" s="95">
        <v>500</v>
      </c>
      <c r="O231" s="95">
        <v>100</v>
      </c>
    </row>
    <row r="232" spans="2:15" s="89" customFormat="1" ht="13.5" customHeight="1">
      <c r="B232" s="134" t="s">
        <v>263</v>
      </c>
      <c r="C232" s="134"/>
      <c r="D232" s="134"/>
      <c r="E232" s="134"/>
      <c r="F232" s="134"/>
      <c r="G232" s="134"/>
      <c r="H232" s="134"/>
      <c r="I232" s="134"/>
      <c r="J232" s="134"/>
      <c r="K232" s="88">
        <v>10920.59</v>
      </c>
      <c r="L232" s="88">
        <v>167500</v>
      </c>
      <c r="M232" s="88">
        <v>7500</v>
      </c>
      <c r="N232" s="88">
        <v>175000</v>
      </c>
      <c r="O232" s="88">
        <v>104.4776119402985</v>
      </c>
    </row>
    <row r="233" spans="2:15" s="91" customFormat="1" ht="13.5" customHeight="1">
      <c r="B233" s="132" t="s">
        <v>264</v>
      </c>
      <c r="C233" s="132"/>
      <c r="D233" s="132"/>
      <c r="E233" s="132"/>
      <c r="F233" s="132"/>
      <c r="G233" s="132"/>
      <c r="H233" s="132"/>
      <c r="I233" s="132"/>
      <c r="J233" s="132"/>
      <c r="K233" s="90">
        <v>0</v>
      </c>
      <c r="L233" s="90">
        <v>150000</v>
      </c>
      <c r="M233" s="90">
        <v>0</v>
      </c>
      <c r="N233" s="90">
        <v>150000</v>
      </c>
      <c r="O233" s="90">
        <v>100</v>
      </c>
    </row>
    <row r="234" spans="2:15" s="93" customFormat="1" ht="13.5" customHeight="1">
      <c r="B234" s="129" t="s">
        <v>181</v>
      </c>
      <c r="C234" s="129"/>
      <c r="D234" s="129"/>
      <c r="E234" s="129"/>
      <c r="F234" s="129"/>
      <c r="G234" s="129"/>
      <c r="H234" s="129"/>
      <c r="I234" s="129"/>
      <c r="J234" s="129"/>
      <c r="K234" s="92">
        <v>0</v>
      </c>
      <c r="L234" s="92">
        <v>150000</v>
      </c>
      <c r="M234" s="92">
        <v>0</v>
      </c>
      <c r="N234" s="92">
        <v>150000</v>
      </c>
      <c r="O234" s="92">
        <v>100</v>
      </c>
    </row>
    <row r="235" spans="2:15" ht="13.5" customHeight="1">
      <c r="B235" s="94" t="s">
        <v>5</v>
      </c>
      <c r="C235" s="128" t="s">
        <v>6</v>
      </c>
      <c r="D235" s="128"/>
      <c r="E235" s="128"/>
      <c r="F235" s="128"/>
      <c r="G235" s="128"/>
      <c r="K235" s="95">
        <v>0</v>
      </c>
      <c r="L235" s="95">
        <v>150000</v>
      </c>
      <c r="M235" s="95">
        <v>0</v>
      </c>
      <c r="N235" s="95">
        <v>150000</v>
      </c>
      <c r="O235" s="95">
        <v>100</v>
      </c>
    </row>
    <row r="236" spans="2:15" ht="13.5" customHeight="1">
      <c r="B236" s="94" t="s">
        <v>13</v>
      </c>
      <c r="C236" s="133" t="s">
        <v>265</v>
      </c>
      <c r="D236" s="133"/>
      <c r="E236" s="133"/>
      <c r="F236" s="133"/>
      <c r="G236" s="133"/>
      <c r="K236" s="95">
        <v>0</v>
      </c>
      <c r="L236" s="95">
        <v>150000</v>
      </c>
      <c r="M236" s="95">
        <v>0</v>
      </c>
      <c r="N236" s="95">
        <v>150000</v>
      </c>
      <c r="O236" s="95">
        <v>100</v>
      </c>
    </row>
    <row r="237" spans="2:15" s="91" customFormat="1" ht="13.5" customHeight="1">
      <c r="B237" s="132" t="s">
        <v>266</v>
      </c>
      <c r="C237" s="132"/>
      <c r="D237" s="132"/>
      <c r="E237" s="132"/>
      <c r="F237" s="132"/>
      <c r="G237" s="132"/>
      <c r="H237" s="132"/>
      <c r="I237" s="132"/>
      <c r="J237" s="132"/>
      <c r="K237" s="90">
        <v>0</v>
      </c>
      <c r="L237" s="90">
        <v>10000</v>
      </c>
      <c r="M237" s="90">
        <v>0</v>
      </c>
      <c r="N237" s="90">
        <v>10000</v>
      </c>
      <c r="O237" s="90">
        <v>100</v>
      </c>
    </row>
    <row r="238" spans="2:15" s="93" customFormat="1" ht="13.5" customHeight="1">
      <c r="B238" s="129" t="s">
        <v>181</v>
      </c>
      <c r="C238" s="129"/>
      <c r="D238" s="129"/>
      <c r="E238" s="129"/>
      <c r="F238" s="129"/>
      <c r="G238" s="129"/>
      <c r="H238" s="129"/>
      <c r="I238" s="129"/>
      <c r="J238" s="129"/>
      <c r="K238" s="92">
        <v>0</v>
      </c>
      <c r="L238" s="92">
        <v>10000</v>
      </c>
      <c r="M238" s="92">
        <v>0</v>
      </c>
      <c r="N238" s="92">
        <v>10000</v>
      </c>
      <c r="O238" s="92">
        <v>100</v>
      </c>
    </row>
    <row r="239" spans="2:15" ht="13.5" customHeight="1">
      <c r="B239" s="94" t="s">
        <v>5</v>
      </c>
      <c r="C239" s="128" t="s">
        <v>6</v>
      </c>
      <c r="D239" s="128"/>
      <c r="E239" s="128"/>
      <c r="F239" s="128"/>
      <c r="G239" s="128"/>
      <c r="K239" s="95">
        <v>0</v>
      </c>
      <c r="L239" s="95">
        <v>10000</v>
      </c>
      <c r="M239" s="95">
        <v>0</v>
      </c>
      <c r="N239" s="95">
        <v>10000</v>
      </c>
      <c r="O239" s="95">
        <v>100</v>
      </c>
    </row>
    <row r="240" spans="2:15" ht="13.5" customHeight="1">
      <c r="B240" s="94" t="s">
        <v>13</v>
      </c>
      <c r="C240" s="133" t="s">
        <v>265</v>
      </c>
      <c r="D240" s="133"/>
      <c r="E240" s="133"/>
      <c r="F240" s="133"/>
      <c r="G240" s="133"/>
      <c r="K240" s="95">
        <v>0</v>
      </c>
      <c r="L240" s="95">
        <v>10000</v>
      </c>
      <c r="M240" s="95">
        <v>0</v>
      </c>
      <c r="N240" s="95">
        <v>10000</v>
      </c>
      <c r="O240" s="95">
        <v>100</v>
      </c>
    </row>
    <row r="241" spans="2:15" s="91" customFormat="1" ht="13.5" customHeight="1">
      <c r="B241" s="132" t="s">
        <v>267</v>
      </c>
      <c r="C241" s="132"/>
      <c r="D241" s="132"/>
      <c r="E241" s="132"/>
      <c r="F241" s="132"/>
      <c r="G241" s="132"/>
      <c r="H241" s="132"/>
      <c r="I241" s="132"/>
      <c r="J241" s="132"/>
      <c r="K241" s="90">
        <v>10920.59</v>
      </c>
      <c r="L241" s="90">
        <v>7500</v>
      </c>
      <c r="M241" s="90">
        <v>7500</v>
      </c>
      <c r="N241" s="90">
        <v>15000</v>
      </c>
      <c r="O241" s="90">
        <v>200</v>
      </c>
    </row>
    <row r="242" spans="2:15" s="93" customFormat="1" ht="13.5" customHeight="1">
      <c r="B242" s="129" t="s">
        <v>181</v>
      </c>
      <c r="C242" s="129"/>
      <c r="D242" s="129"/>
      <c r="E242" s="129"/>
      <c r="F242" s="129"/>
      <c r="G242" s="129"/>
      <c r="H242" s="129"/>
      <c r="I242" s="129"/>
      <c r="J242" s="129"/>
      <c r="K242" s="92">
        <v>10920.59</v>
      </c>
      <c r="L242" s="92">
        <v>7500</v>
      </c>
      <c r="M242" s="92">
        <v>7500</v>
      </c>
      <c r="N242" s="92">
        <v>15000</v>
      </c>
      <c r="O242" s="92">
        <v>200</v>
      </c>
    </row>
    <row r="243" spans="2:15" ht="13.5" customHeight="1">
      <c r="B243" s="94" t="s">
        <v>5</v>
      </c>
      <c r="C243" s="128" t="s">
        <v>6</v>
      </c>
      <c r="D243" s="128"/>
      <c r="E243" s="128"/>
      <c r="F243" s="128"/>
      <c r="G243" s="128"/>
      <c r="K243" s="95">
        <v>10920.59</v>
      </c>
      <c r="L243" s="95">
        <v>7500</v>
      </c>
      <c r="M243" s="95">
        <v>7500</v>
      </c>
      <c r="N243" s="95">
        <v>15000</v>
      </c>
      <c r="O243" s="95">
        <v>200</v>
      </c>
    </row>
    <row r="244" spans="2:15" ht="13.5" customHeight="1">
      <c r="B244" s="94" t="s">
        <v>13</v>
      </c>
      <c r="C244" s="133" t="s">
        <v>265</v>
      </c>
      <c r="D244" s="133"/>
      <c r="E244" s="133"/>
      <c r="F244" s="133"/>
      <c r="G244" s="133"/>
      <c r="K244" s="95">
        <v>10920.59</v>
      </c>
      <c r="L244" s="95">
        <v>7500</v>
      </c>
      <c r="M244" s="95">
        <v>7500</v>
      </c>
      <c r="N244" s="95">
        <v>15000</v>
      </c>
      <c r="O244" s="95">
        <v>200</v>
      </c>
    </row>
    <row r="245" spans="2:15" ht="13.5" customHeight="1">
      <c r="B245" s="94" t="s">
        <v>268</v>
      </c>
      <c r="C245" s="128" t="s">
        <v>269</v>
      </c>
      <c r="D245" s="128"/>
      <c r="E245" s="128"/>
      <c r="F245" s="128"/>
      <c r="G245" s="128"/>
      <c r="K245" s="95">
        <v>7550</v>
      </c>
      <c r="L245" s="95">
        <v>0</v>
      </c>
      <c r="M245" s="95">
        <v>0</v>
      </c>
      <c r="N245" s="95">
        <v>0</v>
      </c>
      <c r="O245" s="95">
        <v>100</v>
      </c>
    </row>
    <row r="246" spans="2:15" ht="13.5" customHeight="1">
      <c r="B246" s="94" t="s">
        <v>270</v>
      </c>
      <c r="C246" s="128" t="s">
        <v>271</v>
      </c>
      <c r="D246" s="128"/>
      <c r="E246" s="128"/>
      <c r="F246" s="128"/>
      <c r="G246" s="128"/>
      <c r="K246" s="95">
        <v>132.72999999999999</v>
      </c>
      <c r="L246" s="95">
        <v>0</v>
      </c>
      <c r="M246" s="95">
        <v>0</v>
      </c>
      <c r="N246" s="95">
        <v>0</v>
      </c>
      <c r="O246" s="95">
        <v>100</v>
      </c>
    </row>
    <row r="247" spans="2:15" ht="13.5" customHeight="1">
      <c r="B247" s="94" t="s">
        <v>272</v>
      </c>
      <c r="C247" s="128" t="s">
        <v>273</v>
      </c>
      <c r="D247" s="128"/>
      <c r="E247" s="128"/>
      <c r="F247" s="128"/>
      <c r="G247" s="128"/>
      <c r="K247" s="95">
        <v>1848</v>
      </c>
      <c r="L247" s="95">
        <v>0</v>
      </c>
      <c r="M247" s="95">
        <v>0</v>
      </c>
      <c r="N247" s="95">
        <v>0</v>
      </c>
      <c r="O247" s="95">
        <v>100</v>
      </c>
    </row>
    <row r="248" spans="2:15" ht="13.5" customHeight="1">
      <c r="B248" s="94" t="s">
        <v>274</v>
      </c>
      <c r="C248" s="128" t="s">
        <v>275</v>
      </c>
      <c r="D248" s="128"/>
      <c r="E248" s="128"/>
      <c r="F248" s="128"/>
      <c r="G248" s="128"/>
      <c r="K248" s="95">
        <v>1389.86</v>
      </c>
      <c r="L248" s="95">
        <v>0</v>
      </c>
      <c r="M248" s="95">
        <v>0</v>
      </c>
      <c r="N248" s="95">
        <v>0</v>
      </c>
      <c r="O248" s="95">
        <v>100</v>
      </c>
    </row>
    <row r="249" spans="2:15" s="89" customFormat="1" ht="13.5" customHeight="1">
      <c r="B249" s="134" t="s">
        <v>276</v>
      </c>
      <c r="C249" s="134"/>
      <c r="D249" s="134"/>
      <c r="E249" s="134"/>
      <c r="F249" s="134"/>
      <c r="G249" s="134"/>
      <c r="H249" s="134"/>
      <c r="I249" s="134"/>
      <c r="J249" s="134"/>
      <c r="K249" s="88">
        <v>950</v>
      </c>
      <c r="L249" s="88">
        <v>5000</v>
      </c>
      <c r="M249" s="88">
        <v>0</v>
      </c>
      <c r="N249" s="88">
        <v>5000</v>
      </c>
      <c r="O249" s="88">
        <v>100</v>
      </c>
    </row>
    <row r="250" spans="2:15" s="91" customFormat="1" ht="13.5" customHeight="1">
      <c r="B250" s="132" t="s">
        <v>277</v>
      </c>
      <c r="C250" s="132"/>
      <c r="D250" s="132"/>
      <c r="E250" s="132"/>
      <c r="F250" s="132"/>
      <c r="G250" s="132"/>
      <c r="H250" s="132"/>
      <c r="I250" s="132"/>
      <c r="J250" s="132"/>
      <c r="K250" s="90">
        <v>950</v>
      </c>
      <c r="L250" s="90">
        <v>5000</v>
      </c>
      <c r="M250" s="90">
        <v>0</v>
      </c>
      <c r="N250" s="90">
        <v>5000</v>
      </c>
      <c r="O250" s="90">
        <v>100</v>
      </c>
    </row>
    <row r="251" spans="2:15" s="93" customFormat="1" ht="13.5" customHeight="1">
      <c r="B251" s="129" t="s">
        <v>181</v>
      </c>
      <c r="C251" s="129"/>
      <c r="D251" s="129"/>
      <c r="E251" s="129"/>
      <c r="F251" s="129"/>
      <c r="G251" s="129"/>
      <c r="H251" s="129"/>
      <c r="I251" s="129"/>
      <c r="J251" s="129"/>
      <c r="K251" s="92">
        <v>950</v>
      </c>
      <c r="L251" s="92">
        <v>5000</v>
      </c>
      <c r="M251" s="92">
        <v>0</v>
      </c>
      <c r="N251" s="92">
        <v>5000</v>
      </c>
      <c r="O251" s="92">
        <v>100</v>
      </c>
    </row>
    <row r="252" spans="2:15" ht="13.5" customHeight="1">
      <c r="B252" s="94" t="s">
        <v>5</v>
      </c>
      <c r="C252" s="128" t="s">
        <v>6</v>
      </c>
      <c r="D252" s="128"/>
      <c r="E252" s="128"/>
      <c r="F252" s="128"/>
      <c r="G252" s="128"/>
      <c r="K252" s="95">
        <v>950</v>
      </c>
      <c r="L252" s="95">
        <v>5000</v>
      </c>
      <c r="M252" s="95">
        <v>0</v>
      </c>
      <c r="N252" s="95">
        <v>5000</v>
      </c>
      <c r="O252" s="95">
        <v>100</v>
      </c>
    </row>
    <row r="253" spans="2:15" ht="13.5" customHeight="1">
      <c r="B253" s="94" t="s">
        <v>14</v>
      </c>
      <c r="C253" s="128" t="s">
        <v>15</v>
      </c>
      <c r="D253" s="128"/>
      <c r="E253" s="128"/>
      <c r="F253" s="128"/>
      <c r="G253" s="128"/>
      <c r="K253" s="95">
        <v>950</v>
      </c>
      <c r="L253" s="95">
        <v>5000</v>
      </c>
      <c r="M253" s="95">
        <v>0</v>
      </c>
      <c r="N253" s="95">
        <v>5000</v>
      </c>
      <c r="O253" s="95">
        <v>100</v>
      </c>
    </row>
    <row r="254" spans="2:15" ht="13.5" customHeight="1">
      <c r="B254" s="81" t="s">
        <v>0</v>
      </c>
      <c r="C254" s="131" t="s">
        <v>4</v>
      </c>
      <c r="D254" s="131"/>
      <c r="E254" s="131"/>
      <c r="F254" s="131"/>
      <c r="G254" s="131"/>
      <c r="I254" s="81" t="s">
        <v>168</v>
      </c>
      <c r="K254" s="130" t="s">
        <v>169</v>
      </c>
      <c r="L254" s="130" t="s">
        <v>170</v>
      </c>
      <c r="M254" s="130" t="s">
        <v>113</v>
      </c>
      <c r="N254" s="130" t="s">
        <v>171</v>
      </c>
      <c r="O254" s="83" t="s">
        <v>115</v>
      </c>
    </row>
    <row r="255" spans="2:15" ht="9.75" customHeight="1">
      <c r="C255" s="131"/>
      <c r="D255" s="131"/>
      <c r="E255" s="131"/>
      <c r="F255" s="131"/>
      <c r="G255" s="131"/>
      <c r="K255" s="130"/>
      <c r="L255" s="130"/>
      <c r="M255" s="130"/>
      <c r="N255" s="130"/>
    </row>
    <row r="256" spans="2:15" ht="13.5" customHeight="1">
      <c r="B256" s="94" t="s">
        <v>278</v>
      </c>
      <c r="C256" s="128" t="s">
        <v>279</v>
      </c>
      <c r="D256" s="128"/>
      <c r="E256" s="128"/>
      <c r="F256" s="128"/>
      <c r="G256" s="128"/>
      <c r="K256" s="95">
        <v>950</v>
      </c>
      <c r="L256" s="95">
        <v>0</v>
      </c>
      <c r="M256" s="95">
        <v>0</v>
      </c>
      <c r="N256" s="95">
        <v>0</v>
      </c>
      <c r="O256" s="95">
        <v>100</v>
      </c>
    </row>
    <row r="257" spans="2:15" s="89" customFormat="1" ht="13.5" customHeight="1">
      <c r="B257" s="134" t="s">
        <v>280</v>
      </c>
      <c r="C257" s="134"/>
      <c r="D257" s="134"/>
      <c r="E257" s="134"/>
      <c r="F257" s="134"/>
      <c r="G257" s="134"/>
      <c r="H257" s="134"/>
      <c r="I257" s="134"/>
      <c r="J257" s="134"/>
      <c r="K257" s="88">
        <v>0</v>
      </c>
      <c r="L257" s="88">
        <v>65000</v>
      </c>
      <c r="M257" s="88">
        <v>-12000</v>
      </c>
      <c r="N257" s="88">
        <v>53000</v>
      </c>
      <c r="O257" s="88">
        <v>81.538461538461533</v>
      </c>
    </row>
    <row r="258" spans="2:15" s="91" customFormat="1" ht="13.5" customHeight="1">
      <c r="B258" s="132" t="s">
        <v>281</v>
      </c>
      <c r="C258" s="132"/>
      <c r="D258" s="132"/>
      <c r="E258" s="132"/>
      <c r="F258" s="132"/>
      <c r="G258" s="132"/>
      <c r="H258" s="132"/>
      <c r="I258" s="132"/>
      <c r="J258" s="132"/>
      <c r="K258" s="90">
        <v>0</v>
      </c>
      <c r="L258" s="90">
        <v>35000</v>
      </c>
      <c r="M258" s="90">
        <v>-24000</v>
      </c>
      <c r="N258" s="90">
        <v>11000</v>
      </c>
      <c r="O258" s="90">
        <v>31.428571428571427</v>
      </c>
    </row>
    <row r="259" spans="2:15" s="93" customFormat="1" ht="13.5" customHeight="1">
      <c r="B259" s="129" t="s">
        <v>199</v>
      </c>
      <c r="C259" s="129"/>
      <c r="D259" s="129"/>
      <c r="E259" s="129"/>
      <c r="F259" s="129"/>
      <c r="G259" s="129"/>
      <c r="H259" s="129"/>
      <c r="I259" s="129"/>
      <c r="J259" s="129"/>
      <c r="K259" s="92">
        <v>0</v>
      </c>
      <c r="L259" s="92">
        <v>17500</v>
      </c>
      <c r="M259" s="92">
        <v>-7500</v>
      </c>
      <c r="N259" s="92">
        <v>10000</v>
      </c>
      <c r="O259" s="92">
        <v>57.142857142857146</v>
      </c>
    </row>
    <row r="260" spans="2:15" ht="13.5" customHeight="1">
      <c r="B260" s="94" t="s">
        <v>16</v>
      </c>
      <c r="C260" s="128" t="s">
        <v>26</v>
      </c>
      <c r="D260" s="128"/>
      <c r="E260" s="128"/>
      <c r="F260" s="128"/>
      <c r="G260" s="128"/>
      <c r="K260" s="95">
        <v>0</v>
      </c>
      <c r="L260" s="95">
        <v>17500</v>
      </c>
      <c r="M260" s="95">
        <v>-7500</v>
      </c>
      <c r="N260" s="95">
        <v>10000</v>
      </c>
      <c r="O260" s="95">
        <v>57.142857142857146</v>
      </c>
    </row>
    <row r="261" spans="2:15" ht="13.5" customHeight="1">
      <c r="B261" s="94" t="s">
        <v>18</v>
      </c>
      <c r="C261" s="128" t="s">
        <v>28</v>
      </c>
      <c r="D261" s="128"/>
      <c r="E261" s="128"/>
      <c r="F261" s="128"/>
      <c r="G261" s="128"/>
      <c r="K261" s="95">
        <v>0</v>
      </c>
      <c r="L261" s="95">
        <v>17500</v>
      </c>
      <c r="M261" s="95">
        <v>-7500</v>
      </c>
      <c r="N261" s="95">
        <v>10000</v>
      </c>
      <c r="O261" s="95">
        <v>57.142857142857146</v>
      </c>
    </row>
    <row r="262" spans="2:15" s="93" customFormat="1" ht="13.5" customHeight="1">
      <c r="B262" s="129" t="s">
        <v>181</v>
      </c>
      <c r="C262" s="129"/>
      <c r="D262" s="129"/>
      <c r="E262" s="129"/>
      <c r="F262" s="129"/>
      <c r="G262" s="129"/>
      <c r="H262" s="129"/>
      <c r="I262" s="129"/>
      <c r="J262" s="129"/>
      <c r="K262" s="92">
        <v>0</v>
      </c>
      <c r="L262" s="92">
        <v>17500</v>
      </c>
      <c r="M262" s="92">
        <v>-16500</v>
      </c>
      <c r="N262" s="92">
        <v>1000</v>
      </c>
      <c r="O262" s="92">
        <v>5.7142857142857144</v>
      </c>
    </row>
    <row r="263" spans="2:15" ht="13.5" customHeight="1">
      <c r="B263" s="94" t="s">
        <v>16</v>
      </c>
      <c r="C263" s="128" t="s">
        <v>26</v>
      </c>
      <c r="D263" s="128"/>
      <c r="E263" s="128"/>
      <c r="F263" s="128"/>
      <c r="G263" s="128"/>
      <c r="K263" s="95">
        <v>0</v>
      </c>
      <c r="L263" s="95">
        <v>17500</v>
      </c>
      <c r="M263" s="95">
        <v>-16500</v>
      </c>
      <c r="N263" s="95">
        <v>1000</v>
      </c>
      <c r="O263" s="95">
        <v>5.7142857142857144</v>
      </c>
    </row>
    <row r="264" spans="2:15" ht="13.5" customHeight="1">
      <c r="B264" s="94" t="s">
        <v>18</v>
      </c>
      <c r="C264" s="128" t="s">
        <v>28</v>
      </c>
      <c r="D264" s="128"/>
      <c r="E264" s="128"/>
      <c r="F264" s="128"/>
      <c r="G264" s="128"/>
      <c r="K264" s="95">
        <v>0</v>
      </c>
      <c r="L264" s="95">
        <v>17500</v>
      </c>
      <c r="M264" s="95">
        <v>-16500</v>
      </c>
      <c r="N264" s="95">
        <v>1000</v>
      </c>
      <c r="O264" s="95">
        <v>5.7142857142857144</v>
      </c>
    </row>
    <row r="265" spans="2:15" s="91" customFormat="1" ht="13.5" customHeight="1">
      <c r="B265" s="132" t="s">
        <v>282</v>
      </c>
      <c r="C265" s="132"/>
      <c r="D265" s="132"/>
      <c r="E265" s="132"/>
      <c r="F265" s="132"/>
      <c r="G265" s="132"/>
      <c r="H265" s="132"/>
      <c r="I265" s="132"/>
      <c r="J265" s="132"/>
      <c r="K265" s="90">
        <v>0</v>
      </c>
      <c r="L265" s="90">
        <v>30000</v>
      </c>
      <c r="M265" s="90">
        <v>12000</v>
      </c>
      <c r="N265" s="90">
        <v>42000</v>
      </c>
      <c r="O265" s="90">
        <v>140</v>
      </c>
    </row>
    <row r="266" spans="2:15" s="93" customFormat="1" ht="13.5" customHeight="1">
      <c r="B266" s="129" t="s">
        <v>199</v>
      </c>
      <c r="C266" s="129"/>
      <c r="D266" s="129"/>
      <c r="E266" s="129"/>
      <c r="F266" s="129"/>
      <c r="G266" s="129"/>
      <c r="H266" s="129"/>
      <c r="I266" s="129"/>
      <c r="J266" s="129"/>
      <c r="K266" s="92">
        <v>0</v>
      </c>
      <c r="L266" s="92">
        <v>30000</v>
      </c>
      <c r="M266" s="92">
        <v>12000</v>
      </c>
      <c r="N266" s="92">
        <v>42000</v>
      </c>
      <c r="O266" s="92">
        <v>140</v>
      </c>
    </row>
    <row r="267" spans="2:15" ht="13.5" customHeight="1">
      <c r="B267" s="94" t="s">
        <v>16</v>
      </c>
      <c r="C267" s="128" t="s">
        <v>26</v>
      </c>
      <c r="D267" s="128"/>
      <c r="E267" s="128"/>
      <c r="F267" s="128"/>
      <c r="G267" s="128"/>
      <c r="K267" s="95">
        <v>0</v>
      </c>
      <c r="L267" s="95">
        <v>30000</v>
      </c>
      <c r="M267" s="95">
        <v>12000</v>
      </c>
      <c r="N267" s="95">
        <v>42000</v>
      </c>
      <c r="O267" s="95">
        <v>140</v>
      </c>
    </row>
    <row r="268" spans="2:15" ht="13.5" customHeight="1">
      <c r="B268" s="94" t="s">
        <v>17</v>
      </c>
      <c r="C268" s="128" t="s">
        <v>27</v>
      </c>
      <c r="D268" s="128"/>
      <c r="E268" s="128"/>
      <c r="F268" s="128"/>
      <c r="G268" s="128"/>
      <c r="K268" s="95">
        <v>0</v>
      </c>
      <c r="L268" s="95">
        <v>30000</v>
      </c>
      <c r="M268" s="95">
        <v>12000</v>
      </c>
      <c r="N268" s="95">
        <v>42000</v>
      </c>
      <c r="O268" s="95">
        <v>140</v>
      </c>
    </row>
    <row r="269" spans="2:15" s="89" customFormat="1" ht="13.5" customHeight="1">
      <c r="B269" s="134" t="s">
        <v>283</v>
      </c>
      <c r="C269" s="134"/>
      <c r="D269" s="134"/>
      <c r="E269" s="134"/>
      <c r="F269" s="134"/>
      <c r="G269" s="134"/>
      <c r="H269" s="134"/>
      <c r="I269" s="134"/>
      <c r="J269" s="134"/>
      <c r="K269" s="88">
        <v>38227.360000000001</v>
      </c>
      <c r="L269" s="88">
        <v>142000</v>
      </c>
      <c r="M269" s="88">
        <v>-17500</v>
      </c>
      <c r="N269" s="88">
        <v>124500</v>
      </c>
      <c r="O269" s="88">
        <v>87.676056338028175</v>
      </c>
    </row>
    <row r="270" spans="2:15" s="91" customFormat="1" ht="13.5" customHeight="1">
      <c r="B270" s="132" t="s">
        <v>284</v>
      </c>
      <c r="C270" s="132"/>
      <c r="D270" s="132"/>
      <c r="E270" s="132"/>
      <c r="F270" s="132"/>
      <c r="G270" s="132"/>
      <c r="H270" s="132"/>
      <c r="I270" s="132"/>
      <c r="J270" s="132"/>
      <c r="K270" s="90">
        <v>0</v>
      </c>
      <c r="L270" s="90">
        <v>10000</v>
      </c>
      <c r="M270" s="90">
        <v>0</v>
      </c>
      <c r="N270" s="90">
        <v>10000</v>
      </c>
      <c r="O270" s="90">
        <v>100</v>
      </c>
    </row>
    <row r="271" spans="2:15" s="93" customFormat="1" ht="13.5" customHeight="1">
      <c r="B271" s="129" t="s">
        <v>199</v>
      </c>
      <c r="C271" s="129"/>
      <c r="D271" s="129"/>
      <c r="E271" s="129"/>
      <c r="F271" s="129"/>
      <c r="G271" s="129"/>
      <c r="H271" s="129"/>
      <c r="I271" s="129"/>
      <c r="J271" s="129"/>
      <c r="K271" s="92">
        <v>0</v>
      </c>
      <c r="L271" s="92">
        <v>5000</v>
      </c>
      <c r="M271" s="92">
        <v>0</v>
      </c>
      <c r="N271" s="92">
        <v>5000</v>
      </c>
      <c r="O271" s="92">
        <v>100</v>
      </c>
    </row>
    <row r="272" spans="2:15" ht="13.5" customHeight="1">
      <c r="B272" s="94" t="s">
        <v>5</v>
      </c>
      <c r="C272" s="128" t="s">
        <v>6</v>
      </c>
      <c r="D272" s="128"/>
      <c r="E272" s="128"/>
      <c r="F272" s="128"/>
      <c r="G272" s="128"/>
      <c r="K272" s="95">
        <v>0</v>
      </c>
      <c r="L272" s="95">
        <v>5000</v>
      </c>
      <c r="M272" s="95">
        <v>0</v>
      </c>
      <c r="N272" s="95">
        <v>5000</v>
      </c>
      <c r="O272" s="95">
        <v>100</v>
      </c>
    </row>
    <row r="273" spans="2:15" ht="13.5" customHeight="1">
      <c r="B273" s="94" t="s">
        <v>9</v>
      </c>
      <c r="C273" s="128" t="s">
        <v>10</v>
      </c>
      <c r="D273" s="128"/>
      <c r="E273" s="128"/>
      <c r="F273" s="128"/>
      <c r="G273" s="128"/>
      <c r="K273" s="95">
        <v>0</v>
      </c>
      <c r="L273" s="95">
        <v>5000</v>
      </c>
      <c r="M273" s="95">
        <v>0</v>
      </c>
      <c r="N273" s="95">
        <v>5000</v>
      </c>
      <c r="O273" s="95">
        <v>100</v>
      </c>
    </row>
    <row r="274" spans="2:15" s="93" customFormat="1" ht="13.5" customHeight="1">
      <c r="B274" s="129" t="s">
        <v>181</v>
      </c>
      <c r="C274" s="129"/>
      <c r="D274" s="129"/>
      <c r="E274" s="129"/>
      <c r="F274" s="129"/>
      <c r="G274" s="129"/>
      <c r="H274" s="129"/>
      <c r="I274" s="129"/>
      <c r="J274" s="129"/>
      <c r="K274" s="92">
        <v>0</v>
      </c>
      <c r="L274" s="92">
        <v>5000</v>
      </c>
      <c r="M274" s="92">
        <v>0</v>
      </c>
      <c r="N274" s="92">
        <v>5000</v>
      </c>
      <c r="O274" s="92">
        <v>100</v>
      </c>
    </row>
    <row r="275" spans="2:15" ht="13.5" customHeight="1">
      <c r="B275" s="94" t="s">
        <v>5</v>
      </c>
      <c r="C275" s="128" t="s">
        <v>6</v>
      </c>
      <c r="D275" s="128"/>
      <c r="E275" s="128"/>
      <c r="F275" s="128"/>
      <c r="G275" s="128"/>
      <c r="K275" s="95">
        <v>0</v>
      </c>
      <c r="L275" s="95">
        <v>5000</v>
      </c>
      <c r="M275" s="95">
        <v>0</v>
      </c>
      <c r="N275" s="95">
        <v>5000</v>
      </c>
      <c r="O275" s="95">
        <v>100</v>
      </c>
    </row>
    <row r="276" spans="2:15" ht="13.5" customHeight="1">
      <c r="B276" s="94" t="s">
        <v>9</v>
      </c>
      <c r="C276" s="128" t="s">
        <v>10</v>
      </c>
      <c r="D276" s="128"/>
      <c r="E276" s="128"/>
      <c r="F276" s="128"/>
      <c r="G276" s="128"/>
      <c r="K276" s="95">
        <v>0</v>
      </c>
      <c r="L276" s="95">
        <v>5000</v>
      </c>
      <c r="M276" s="95">
        <v>0</v>
      </c>
      <c r="N276" s="95">
        <v>5000</v>
      </c>
      <c r="O276" s="95">
        <v>100</v>
      </c>
    </row>
    <row r="277" spans="2:15" s="91" customFormat="1" ht="13.5" customHeight="1">
      <c r="B277" s="132" t="s">
        <v>285</v>
      </c>
      <c r="C277" s="132"/>
      <c r="D277" s="132"/>
      <c r="E277" s="132"/>
      <c r="F277" s="132"/>
      <c r="G277" s="132"/>
      <c r="H277" s="132"/>
      <c r="I277" s="132"/>
      <c r="J277" s="132"/>
      <c r="K277" s="90">
        <v>0</v>
      </c>
      <c r="L277" s="90">
        <v>30000</v>
      </c>
      <c r="M277" s="90">
        <v>-28000</v>
      </c>
      <c r="N277" s="90">
        <v>2000</v>
      </c>
      <c r="O277" s="90">
        <v>6.6666666666666679</v>
      </c>
    </row>
    <row r="278" spans="2:15" s="93" customFormat="1" ht="13.5" customHeight="1">
      <c r="B278" s="129" t="s">
        <v>187</v>
      </c>
      <c r="C278" s="129"/>
      <c r="D278" s="129"/>
      <c r="E278" s="129"/>
      <c r="F278" s="129"/>
      <c r="G278" s="129"/>
      <c r="H278" s="129"/>
      <c r="I278" s="129"/>
      <c r="J278" s="129"/>
      <c r="K278" s="92">
        <v>0</v>
      </c>
      <c r="L278" s="92">
        <v>10000</v>
      </c>
      <c r="M278" s="92">
        <v>-9000</v>
      </c>
      <c r="N278" s="92">
        <v>1000</v>
      </c>
      <c r="O278" s="92">
        <v>10</v>
      </c>
    </row>
    <row r="279" spans="2:15" ht="13.5" customHeight="1">
      <c r="B279" s="94" t="s">
        <v>5</v>
      </c>
      <c r="C279" s="128" t="s">
        <v>6</v>
      </c>
      <c r="D279" s="128"/>
      <c r="E279" s="128"/>
      <c r="F279" s="128"/>
      <c r="G279" s="128"/>
      <c r="K279" s="95">
        <v>0</v>
      </c>
      <c r="L279" s="95">
        <v>10000</v>
      </c>
      <c r="M279" s="95">
        <v>-9000</v>
      </c>
      <c r="N279" s="95">
        <v>1000</v>
      </c>
      <c r="O279" s="95">
        <v>10</v>
      </c>
    </row>
    <row r="280" spans="2:15" ht="13.5" customHeight="1">
      <c r="B280" s="94" t="s">
        <v>9</v>
      </c>
      <c r="C280" s="128" t="s">
        <v>10</v>
      </c>
      <c r="D280" s="128"/>
      <c r="E280" s="128"/>
      <c r="F280" s="128"/>
      <c r="G280" s="128"/>
      <c r="K280" s="95">
        <v>0</v>
      </c>
      <c r="L280" s="95">
        <v>10000</v>
      </c>
      <c r="M280" s="95">
        <v>-9000</v>
      </c>
      <c r="N280" s="95">
        <v>1000</v>
      </c>
      <c r="O280" s="95">
        <v>10</v>
      </c>
    </row>
    <row r="281" spans="2:15" s="93" customFormat="1" ht="13.5" customHeight="1">
      <c r="B281" s="129" t="s">
        <v>199</v>
      </c>
      <c r="C281" s="129"/>
      <c r="D281" s="129"/>
      <c r="E281" s="129"/>
      <c r="F281" s="129"/>
      <c r="G281" s="129"/>
      <c r="H281" s="129"/>
      <c r="I281" s="129"/>
      <c r="J281" s="129"/>
      <c r="K281" s="92">
        <v>0</v>
      </c>
      <c r="L281" s="92">
        <v>20000</v>
      </c>
      <c r="M281" s="92">
        <v>-19000</v>
      </c>
      <c r="N281" s="92">
        <v>1000</v>
      </c>
      <c r="O281" s="92">
        <v>5</v>
      </c>
    </row>
    <row r="282" spans="2:15" ht="13.5" customHeight="1">
      <c r="B282" s="94" t="s">
        <v>5</v>
      </c>
      <c r="C282" s="128" t="s">
        <v>6</v>
      </c>
      <c r="D282" s="128"/>
      <c r="E282" s="128"/>
      <c r="F282" s="128"/>
      <c r="G282" s="128"/>
      <c r="K282" s="95">
        <v>0</v>
      </c>
      <c r="L282" s="95">
        <v>20000</v>
      </c>
      <c r="M282" s="95">
        <v>-19000</v>
      </c>
      <c r="N282" s="95">
        <v>1000</v>
      </c>
      <c r="O282" s="95">
        <v>5</v>
      </c>
    </row>
    <row r="283" spans="2:15" ht="13.5" customHeight="1">
      <c r="B283" s="94" t="s">
        <v>9</v>
      </c>
      <c r="C283" s="128" t="s">
        <v>10</v>
      </c>
      <c r="D283" s="128"/>
      <c r="E283" s="128"/>
      <c r="F283" s="128"/>
      <c r="G283" s="128"/>
      <c r="K283" s="95">
        <v>0</v>
      </c>
      <c r="L283" s="95">
        <v>20000</v>
      </c>
      <c r="M283" s="95">
        <v>-19000</v>
      </c>
      <c r="N283" s="95">
        <v>1000</v>
      </c>
      <c r="O283" s="95">
        <v>5</v>
      </c>
    </row>
    <row r="284" spans="2:15" s="91" customFormat="1" ht="13.5" customHeight="1">
      <c r="B284" s="132" t="s">
        <v>286</v>
      </c>
      <c r="C284" s="132"/>
      <c r="D284" s="132"/>
      <c r="E284" s="132"/>
      <c r="F284" s="132"/>
      <c r="G284" s="132"/>
      <c r="H284" s="132"/>
      <c r="I284" s="132"/>
      <c r="J284" s="132"/>
      <c r="K284" s="90">
        <v>31125</v>
      </c>
      <c r="L284" s="90">
        <v>32000</v>
      </c>
      <c r="M284" s="90">
        <v>1000</v>
      </c>
      <c r="N284" s="90">
        <v>33000</v>
      </c>
      <c r="O284" s="90">
        <v>103.125</v>
      </c>
    </row>
    <row r="285" spans="2:15" s="93" customFormat="1" ht="13.5" customHeight="1">
      <c r="B285" s="129" t="s">
        <v>187</v>
      </c>
      <c r="C285" s="129"/>
      <c r="D285" s="129"/>
      <c r="E285" s="129"/>
      <c r="F285" s="129"/>
      <c r="G285" s="129"/>
      <c r="H285" s="129"/>
      <c r="I285" s="129"/>
      <c r="J285" s="129"/>
      <c r="K285" s="92">
        <v>0</v>
      </c>
      <c r="L285" s="92">
        <v>11000</v>
      </c>
      <c r="M285" s="92">
        <v>-11000</v>
      </c>
      <c r="N285" s="92">
        <v>0</v>
      </c>
      <c r="O285" s="92">
        <v>0</v>
      </c>
    </row>
    <row r="286" spans="2:15" ht="13.5" customHeight="1">
      <c r="B286" s="94" t="s">
        <v>5</v>
      </c>
      <c r="C286" s="128" t="s">
        <v>6</v>
      </c>
      <c r="D286" s="128"/>
      <c r="E286" s="128"/>
      <c r="F286" s="128"/>
      <c r="G286" s="128"/>
      <c r="K286" s="95">
        <v>0</v>
      </c>
      <c r="L286" s="95">
        <v>11000</v>
      </c>
      <c r="M286" s="95">
        <v>-11000</v>
      </c>
      <c r="N286" s="95">
        <v>0</v>
      </c>
      <c r="O286" s="95">
        <v>0</v>
      </c>
    </row>
    <row r="287" spans="2:15" ht="13.5" customHeight="1">
      <c r="B287" s="94" t="s">
        <v>9</v>
      </c>
      <c r="C287" s="128" t="s">
        <v>10</v>
      </c>
      <c r="D287" s="128"/>
      <c r="E287" s="128"/>
      <c r="F287" s="128"/>
      <c r="G287" s="128"/>
      <c r="K287" s="95">
        <v>0</v>
      </c>
      <c r="L287" s="95">
        <v>11000</v>
      </c>
      <c r="M287" s="95">
        <v>-11000</v>
      </c>
      <c r="N287" s="95">
        <v>0</v>
      </c>
      <c r="O287" s="95">
        <v>0</v>
      </c>
    </row>
    <row r="288" spans="2:15" s="93" customFormat="1" ht="13.5" customHeight="1">
      <c r="B288" s="129" t="s">
        <v>199</v>
      </c>
      <c r="C288" s="129"/>
      <c r="D288" s="129"/>
      <c r="E288" s="129"/>
      <c r="F288" s="129"/>
      <c r="G288" s="129"/>
      <c r="H288" s="129"/>
      <c r="I288" s="129"/>
      <c r="J288" s="129"/>
      <c r="K288" s="92">
        <v>31125</v>
      </c>
      <c r="L288" s="92">
        <v>21000</v>
      </c>
      <c r="M288" s="92">
        <v>12000</v>
      </c>
      <c r="N288" s="92">
        <v>33000</v>
      </c>
      <c r="O288" s="92">
        <v>157.14285714285714</v>
      </c>
    </row>
    <row r="289" spans="2:15" ht="13.5" customHeight="1">
      <c r="B289" s="94" t="s">
        <v>5</v>
      </c>
      <c r="C289" s="128" t="s">
        <v>6</v>
      </c>
      <c r="D289" s="128"/>
      <c r="E289" s="128"/>
      <c r="F289" s="128"/>
      <c r="G289" s="128"/>
      <c r="K289" s="95">
        <v>31125</v>
      </c>
      <c r="L289" s="95">
        <v>21000</v>
      </c>
      <c r="M289" s="95">
        <v>12000</v>
      </c>
      <c r="N289" s="95">
        <v>33000</v>
      </c>
      <c r="O289" s="95">
        <v>157.14285714285714</v>
      </c>
    </row>
    <row r="290" spans="2:15" ht="13.5" customHeight="1">
      <c r="B290" s="94" t="s">
        <v>9</v>
      </c>
      <c r="C290" s="128" t="s">
        <v>10</v>
      </c>
      <c r="D290" s="128"/>
      <c r="E290" s="128"/>
      <c r="F290" s="128"/>
      <c r="G290" s="128"/>
      <c r="K290" s="95">
        <v>31125</v>
      </c>
      <c r="L290" s="95">
        <v>21000</v>
      </c>
      <c r="M290" s="95">
        <v>12000</v>
      </c>
      <c r="N290" s="95">
        <v>33000</v>
      </c>
      <c r="O290" s="95">
        <v>157.14285714285714</v>
      </c>
    </row>
    <row r="291" spans="2:15" ht="13.5" customHeight="1">
      <c r="B291" s="94" t="s">
        <v>287</v>
      </c>
      <c r="C291" s="128" t="s">
        <v>288</v>
      </c>
      <c r="D291" s="128"/>
      <c r="E291" s="128"/>
      <c r="F291" s="128"/>
      <c r="G291" s="128"/>
      <c r="K291" s="95">
        <v>31125</v>
      </c>
      <c r="L291" s="95">
        <v>0</v>
      </c>
      <c r="M291" s="95">
        <v>0</v>
      </c>
      <c r="N291" s="95">
        <v>0</v>
      </c>
      <c r="O291" s="95">
        <v>100</v>
      </c>
    </row>
    <row r="292" spans="2:15" s="91" customFormat="1" ht="13.5" customHeight="1">
      <c r="B292" s="132" t="s">
        <v>289</v>
      </c>
      <c r="C292" s="132"/>
      <c r="D292" s="132"/>
      <c r="E292" s="132"/>
      <c r="F292" s="132"/>
      <c r="G292" s="132"/>
      <c r="H292" s="132"/>
      <c r="I292" s="132"/>
      <c r="J292" s="132"/>
      <c r="K292" s="90">
        <v>0</v>
      </c>
      <c r="L292" s="90">
        <v>10000</v>
      </c>
      <c r="M292" s="90">
        <v>0</v>
      </c>
      <c r="N292" s="90">
        <v>10000</v>
      </c>
      <c r="O292" s="90">
        <v>100</v>
      </c>
    </row>
    <row r="293" spans="2:15" s="93" customFormat="1" ht="13.5" customHeight="1">
      <c r="B293" s="129" t="s">
        <v>181</v>
      </c>
      <c r="C293" s="129"/>
      <c r="D293" s="129"/>
      <c r="E293" s="129"/>
      <c r="F293" s="129"/>
      <c r="G293" s="129"/>
      <c r="H293" s="129"/>
      <c r="I293" s="129"/>
      <c r="J293" s="129"/>
      <c r="K293" s="92">
        <v>0</v>
      </c>
      <c r="L293" s="92">
        <v>10000</v>
      </c>
      <c r="M293" s="92">
        <v>0</v>
      </c>
      <c r="N293" s="92">
        <v>10000</v>
      </c>
      <c r="O293" s="92">
        <v>100</v>
      </c>
    </row>
    <row r="294" spans="2:15" ht="13.5" customHeight="1">
      <c r="B294" s="94" t="s">
        <v>5</v>
      </c>
      <c r="C294" s="128" t="s">
        <v>6</v>
      </c>
      <c r="D294" s="128"/>
      <c r="E294" s="128"/>
      <c r="F294" s="128"/>
      <c r="G294" s="128"/>
      <c r="K294" s="95">
        <v>0</v>
      </c>
      <c r="L294" s="95">
        <v>10000</v>
      </c>
      <c r="M294" s="95">
        <v>0</v>
      </c>
      <c r="N294" s="95">
        <v>10000</v>
      </c>
      <c r="O294" s="95">
        <v>100</v>
      </c>
    </row>
    <row r="295" spans="2:15" ht="13.5" customHeight="1">
      <c r="B295" s="94" t="s">
        <v>9</v>
      </c>
      <c r="C295" s="128" t="s">
        <v>10</v>
      </c>
      <c r="D295" s="128"/>
      <c r="E295" s="128"/>
      <c r="F295" s="128"/>
      <c r="G295" s="128"/>
      <c r="K295" s="95">
        <v>0</v>
      </c>
      <c r="L295" s="95">
        <v>10000</v>
      </c>
      <c r="M295" s="95">
        <v>0</v>
      </c>
      <c r="N295" s="95">
        <v>10000</v>
      </c>
      <c r="O295" s="95">
        <v>100</v>
      </c>
    </row>
    <row r="296" spans="2:15" ht="13.5" customHeight="1">
      <c r="B296" s="81" t="s">
        <v>0</v>
      </c>
      <c r="C296" s="131" t="s">
        <v>4</v>
      </c>
      <c r="D296" s="131"/>
      <c r="E296" s="131"/>
      <c r="F296" s="131"/>
      <c r="G296" s="131"/>
      <c r="I296" s="81" t="s">
        <v>168</v>
      </c>
      <c r="K296" s="130" t="s">
        <v>169</v>
      </c>
      <c r="L296" s="130" t="s">
        <v>170</v>
      </c>
      <c r="M296" s="130" t="s">
        <v>113</v>
      </c>
      <c r="N296" s="130" t="s">
        <v>171</v>
      </c>
      <c r="O296" s="83" t="s">
        <v>115</v>
      </c>
    </row>
    <row r="297" spans="2:15" ht="9.75" customHeight="1">
      <c r="C297" s="131"/>
      <c r="D297" s="131"/>
      <c r="E297" s="131"/>
      <c r="F297" s="131"/>
      <c r="G297" s="131"/>
      <c r="K297" s="130"/>
      <c r="L297" s="130"/>
      <c r="M297" s="130"/>
      <c r="N297" s="130"/>
    </row>
    <row r="298" spans="2:15" s="91" customFormat="1" ht="13.5" customHeight="1">
      <c r="B298" s="135" t="s">
        <v>290</v>
      </c>
      <c r="C298" s="135"/>
      <c r="D298" s="135"/>
      <c r="E298" s="135"/>
      <c r="F298" s="135"/>
      <c r="G298" s="135"/>
      <c r="H298" s="135"/>
      <c r="I298" s="135"/>
      <c r="J298" s="135"/>
      <c r="K298" s="90">
        <v>0</v>
      </c>
      <c r="L298" s="90">
        <v>25000</v>
      </c>
      <c r="M298" s="90">
        <v>8000</v>
      </c>
      <c r="N298" s="90">
        <v>33000</v>
      </c>
      <c r="O298" s="90">
        <v>132</v>
      </c>
    </row>
    <row r="299" spans="2:15" s="93" customFormat="1" ht="13.5" customHeight="1">
      <c r="B299" s="129" t="s">
        <v>199</v>
      </c>
      <c r="C299" s="129"/>
      <c r="D299" s="129"/>
      <c r="E299" s="129"/>
      <c r="F299" s="129"/>
      <c r="G299" s="129"/>
      <c r="H299" s="129"/>
      <c r="I299" s="129"/>
      <c r="J299" s="129"/>
      <c r="K299" s="92">
        <v>0</v>
      </c>
      <c r="L299" s="92">
        <v>25000</v>
      </c>
      <c r="M299" s="92">
        <v>8000</v>
      </c>
      <c r="N299" s="92">
        <v>33000</v>
      </c>
      <c r="O299" s="92">
        <v>132</v>
      </c>
    </row>
    <row r="300" spans="2:15" ht="13.5" customHeight="1">
      <c r="B300" s="94" t="s">
        <v>5</v>
      </c>
      <c r="C300" s="128" t="s">
        <v>6</v>
      </c>
      <c r="D300" s="128"/>
      <c r="E300" s="128"/>
      <c r="F300" s="128"/>
      <c r="G300" s="128"/>
      <c r="K300" s="95">
        <v>0</v>
      </c>
      <c r="L300" s="95">
        <v>25000</v>
      </c>
      <c r="M300" s="95">
        <v>8000</v>
      </c>
      <c r="N300" s="95">
        <v>33000</v>
      </c>
      <c r="O300" s="95">
        <v>132</v>
      </c>
    </row>
    <row r="301" spans="2:15" ht="13.5" customHeight="1">
      <c r="B301" s="94" t="s">
        <v>9</v>
      </c>
      <c r="C301" s="128" t="s">
        <v>10</v>
      </c>
      <c r="D301" s="128"/>
      <c r="E301" s="128"/>
      <c r="F301" s="128"/>
      <c r="G301" s="128"/>
      <c r="K301" s="95">
        <v>0</v>
      </c>
      <c r="L301" s="95">
        <v>25000</v>
      </c>
      <c r="M301" s="95">
        <v>8000</v>
      </c>
      <c r="N301" s="95">
        <v>33000</v>
      </c>
      <c r="O301" s="95">
        <v>132</v>
      </c>
    </row>
    <row r="302" spans="2:15" s="91" customFormat="1" ht="13.5" customHeight="1">
      <c r="B302" s="132" t="s">
        <v>291</v>
      </c>
      <c r="C302" s="132"/>
      <c r="D302" s="132"/>
      <c r="E302" s="132"/>
      <c r="F302" s="132"/>
      <c r="G302" s="132"/>
      <c r="H302" s="132"/>
      <c r="I302" s="132"/>
      <c r="J302" s="132"/>
      <c r="K302" s="90">
        <v>3500</v>
      </c>
      <c r="L302" s="90">
        <v>3000</v>
      </c>
      <c r="M302" s="90">
        <v>1500</v>
      </c>
      <c r="N302" s="90">
        <v>4500</v>
      </c>
      <c r="O302" s="90">
        <v>150</v>
      </c>
    </row>
    <row r="303" spans="2:15" s="93" customFormat="1" ht="13.5" customHeight="1">
      <c r="B303" s="129" t="s">
        <v>229</v>
      </c>
      <c r="C303" s="129"/>
      <c r="D303" s="129"/>
      <c r="E303" s="129"/>
      <c r="F303" s="129"/>
      <c r="G303" s="129"/>
      <c r="H303" s="129"/>
      <c r="I303" s="129"/>
      <c r="J303" s="129"/>
      <c r="K303" s="92">
        <v>0</v>
      </c>
      <c r="L303" s="92">
        <v>1500</v>
      </c>
      <c r="M303" s="92">
        <v>-1500</v>
      </c>
      <c r="N303" s="92">
        <v>0</v>
      </c>
      <c r="O303" s="92">
        <v>0</v>
      </c>
    </row>
    <row r="304" spans="2:15" ht="13.5" customHeight="1">
      <c r="B304" s="94" t="s">
        <v>5</v>
      </c>
      <c r="C304" s="128" t="s">
        <v>6</v>
      </c>
      <c r="D304" s="128"/>
      <c r="E304" s="128"/>
      <c r="F304" s="128"/>
      <c r="G304" s="128"/>
      <c r="K304" s="95">
        <v>0</v>
      </c>
      <c r="L304" s="95">
        <v>1500</v>
      </c>
      <c r="M304" s="95">
        <v>-1500</v>
      </c>
      <c r="N304" s="95">
        <v>0</v>
      </c>
      <c r="O304" s="95">
        <v>0</v>
      </c>
    </row>
    <row r="305" spans="2:15" ht="13.5" customHeight="1">
      <c r="B305" s="94" t="s">
        <v>9</v>
      </c>
      <c r="C305" s="128" t="s">
        <v>10</v>
      </c>
      <c r="D305" s="128"/>
      <c r="E305" s="128"/>
      <c r="F305" s="128"/>
      <c r="G305" s="128"/>
      <c r="K305" s="95">
        <v>0</v>
      </c>
      <c r="L305" s="95">
        <v>1500</v>
      </c>
      <c r="M305" s="95">
        <v>-1500</v>
      </c>
      <c r="N305" s="95">
        <v>0</v>
      </c>
      <c r="O305" s="95">
        <v>0</v>
      </c>
    </row>
    <row r="306" spans="2:15" s="93" customFormat="1" ht="13.5" customHeight="1">
      <c r="B306" s="129" t="s">
        <v>187</v>
      </c>
      <c r="C306" s="129"/>
      <c r="D306" s="129"/>
      <c r="E306" s="129"/>
      <c r="F306" s="129"/>
      <c r="G306" s="129"/>
      <c r="H306" s="129"/>
      <c r="I306" s="129"/>
      <c r="J306" s="129"/>
      <c r="K306" s="92">
        <v>3500</v>
      </c>
      <c r="L306" s="92">
        <v>1500</v>
      </c>
      <c r="M306" s="92">
        <v>3000</v>
      </c>
      <c r="N306" s="92">
        <v>4500</v>
      </c>
      <c r="O306" s="92">
        <v>300</v>
      </c>
    </row>
    <row r="307" spans="2:15" ht="13.5" customHeight="1">
      <c r="B307" s="94" t="s">
        <v>5</v>
      </c>
      <c r="C307" s="128" t="s">
        <v>6</v>
      </c>
      <c r="D307" s="128"/>
      <c r="E307" s="128"/>
      <c r="F307" s="128"/>
      <c r="G307" s="128"/>
      <c r="K307" s="95">
        <v>3500</v>
      </c>
      <c r="L307" s="95">
        <v>1500</v>
      </c>
      <c r="M307" s="95">
        <v>3000</v>
      </c>
      <c r="N307" s="95">
        <v>4500</v>
      </c>
      <c r="O307" s="95">
        <v>300</v>
      </c>
    </row>
    <row r="308" spans="2:15" ht="13.5" customHeight="1">
      <c r="B308" s="94" t="s">
        <v>9</v>
      </c>
      <c r="C308" s="128" t="s">
        <v>10</v>
      </c>
      <c r="D308" s="128"/>
      <c r="E308" s="128"/>
      <c r="F308" s="128"/>
      <c r="G308" s="128"/>
      <c r="K308" s="95">
        <v>3500</v>
      </c>
      <c r="L308" s="95">
        <v>1500</v>
      </c>
      <c r="M308" s="95">
        <v>3000</v>
      </c>
      <c r="N308" s="95">
        <v>4500</v>
      </c>
      <c r="O308" s="95">
        <v>300</v>
      </c>
    </row>
    <row r="309" spans="2:15" ht="13.5" customHeight="1">
      <c r="B309" s="94" t="s">
        <v>221</v>
      </c>
      <c r="C309" s="128" t="s">
        <v>222</v>
      </c>
      <c r="D309" s="128"/>
      <c r="E309" s="128"/>
      <c r="F309" s="128"/>
      <c r="G309" s="128"/>
      <c r="K309" s="95">
        <v>3500</v>
      </c>
      <c r="L309" s="95">
        <v>0</v>
      </c>
      <c r="M309" s="95">
        <v>0</v>
      </c>
      <c r="N309" s="95">
        <v>0</v>
      </c>
      <c r="O309" s="95">
        <v>100</v>
      </c>
    </row>
    <row r="310" spans="2:15" s="91" customFormat="1" ht="13.5" customHeight="1">
      <c r="B310" s="132" t="s">
        <v>292</v>
      </c>
      <c r="C310" s="132"/>
      <c r="D310" s="132"/>
      <c r="E310" s="132"/>
      <c r="F310" s="132"/>
      <c r="G310" s="132"/>
      <c r="H310" s="132"/>
      <c r="I310" s="132"/>
      <c r="J310" s="132"/>
      <c r="K310" s="90">
        <v>3602.36</v>
      </c>
      <c r="L310" s="90">
        <v>24000</v>
      </c>
      <c r="M310" s="90">
        <v>0</v>
      </c>
      <c r="N310" s="90">
        <v>24000</v>
      </c>
      <c r="O310" s="90">
        <v>100</v>
      </c>
    </row>
    <row r="311" spans="2:15" s="93" customFormat="1" ht="13.5" customHeight="1">
      <c r="B311" s="129" t="s">
        <v>215</v>
      </c>
      <c r="C311" s="129"/>
      <c r="D311" s="129"/>
      <c r="E311" s="129"/>
      <c r="F311" s="129"/>
      <c r="G311" s="129"/>
      <c r="H311" s="129"/>
      <c r="I311" s="129"/>
      <c r="J311" s="129"/>
      <c r="K311" s="92">
        <v>781.11</v>
      </c>
      <c r="L311" s="92">
        <v>1000</v>
      </c>
      <c r="M311" s="92">
        <v>0</v>
      </c>
      <c r="N311" s="92">
        <v>1000</v>
      </c>
      <c r="O311" s="92">
        <v>100</v>
      </c>
    </row>
    <row r="312" spans="2:15" ht="13.5" customHeight="1">
      <c r="B312" s="94" t="s">
        <v>5</v>
      </c>
      <c r="C312" s="128" t="s">
        <v>6</v>
      </c>
      <c r="D312" s="128"/>
      <c r="E312" s="128"/>
      <c r="F312" s="128"/>
      <c r="G312" s="128"/>
      <c r="K312" s="95">
        <v>781.11</v>
      </c>
      <c r="L312" s="95">
        <v>1000</v>
      </c>
      <c r="M312" s="95">
        <v>0</v>
      </c>
      <c r="N312" s="95">
        <v>1000</v>
      </c>
      <c r="O312" s="95">
        <v>100</v>
      </c>
    </row>
    <row r="313" spans="2:15" ht="13.5" customHeight="1">
      <c r="B313" s="94" t="s">
        <v>9</v>
      </c>
      <c r="C313" s="128" t="s">
        <v>10</v>
      </c>
      <c r="D313" s="128"/>
      <c r="E313" s="128"/>
      <c r="F313" s="128"/>
      <c r="G313" s="128"/>
      <c r="K313" s="95">
        <v>781.11</v>
      </c>
      <c r="L313" s="95">
        <v>1000</v>
      </c>
      <c r="M313" s="95">
        <v>0</v>
      </c>
      <c r="N313" s="95">
        <v>1000</v>
      </c>
      <c r="O313" s="95">
        <v>100</v>
      </c>
    </row>
    <row r="314" spans="2:15" ht="13.5" customHeight="1">
      <c r="B314" s="94" t="s">
        <v>293</v>
      </c>
      <c r="C314" s="128" t="s">
        <v>294</v>
      </c>
      <c r="D314" s="128"/>
      <c r="E314" s="128"/>
      <c r="F314" s="128"/>
      <c r="G314" s="128"/>
      <c r="K314" s="95">
        <v>781.11</v>
      </c>
      <c r="L314" s="95">
        <v>0</v>
      </c>
      <c r="M314" s="95">
        <v>0</v>
      </c>
      <c r="N314" s="95">
        <v>0</v>
      </c>
      <c r="O314" s="95">
        <v>100</v>
      </c>
    </row>
    <row r="315" spans="2:15" s="93" customFormat="1" ht="13.5" customHeight="1">
      <c r="B315" s="129" t="s">
        <v>199</v>
      </c>
      <c r="C315" s="129"/>
      <c r="D315" s="129"/>
      <c r="E315" s="129"/>
      <c r="F315" s="129"/>
      <c r="G315" s="129"/>
      <c r="H315" s="129"/>
      <c r="I315" s="129"/>
      <c r="J315" s="129"/>
      <c r="K315" s="92">
        <v>0</v>
      </c>
      <c r="L315" s="92">
        <v>20000</v>
      </c>
      <c r="M315" s="92">
        <v>0</v>
      </c>
      <c r="N315" s="92">
        <v>20000</v>
      </c>
      <c r="O315" s="92">
        <v>100</v>
      </c>
    </row>
    <row r="316" spans="2:15" ht="13.5" customHeight="1">
      <c r="B316" s="94" t="s">
        <v>5</v>
      </c>
      <c r="C316" s="128" t="s">
        <v>6</v>
      </c>
      <c r="D316" s="128"/>
      <c r="E316" s="128"/>
      <c r="F316" s="128"/>
      <c r="G316" s="128"/>
      <c r="K316" s="95">
        <v>0</v>
      </c>
      <c r="L316" s="95">
        <v>20000</v>
      </c>
      <c r="M316" s="95">
        <v>0</v>
      </c>
      <c r="N316" s="95">
        <v>20000</v>
      </c>
      <c r="O316" s="95">
        <v>100</v>
      </c>
    </row>
    <row r="317" spans="2:15" ht="13.5" customHeight="1">
      <c r="B317" s="94" t="s">
        <v>9</v>
      </c>
      <c r="C317" s="128" t="s">
        <v>10</v>
      </c>
      <c r="D317" s="128"/>
      <c r="E317" s="128"/>
      <c r="F317" s="128"/>
      <c r="G317" s="128"/>
      <c r="K317" s="95">
        <v>0</v>
      </c>
      <c r="L317" s="95">
        <v>20000</v>
      </c>
      <c r="M317" s="95">
        <v>0</v>
      </c>
      <c r="N317" s="95">
        <v>20000</v>
      </c>
      <c r="O317" s="95">
        <v>100</v>
      </c>
    </row>
    <row r="318" spans="2:15" s="93" customFormat="1" ht="13.5" customHeight="1">
      <c r="B318" s="129" t="s">
        <v>181</v>
      </c>
      <c r="C318" s="129"/>
      <c r="D318" s="129"/>
      <c r="E318" s="129"/>
      <c r="F318" s="129"/>
      <c r="G318" s="129"/>
      <c r="H318" s="129"/>
      <c r="I318" s="129"/>
      <c r="J318" s="129"/>
      <c r="K318" s="92">
        <v>2821.25</v>
      </c>
      <c r="L318" s="92">
        <v>3000</v>
      </c>
      <c r="M318" s="92">
        <v>0</v>
      </c>
      <c r="N318" s="92">
        <v>3000</v>
      </c>
      <c r="O318" s="92">
        <v>100</v>
      </c>
    </row>
    <row r="319" spans="2:15" ht="13.5" customHeight="1">
      <c r="B319" s="94" t="s">
        <v>5</v>
      </c>
      <c r="C319" s="128" t="s">
        <v>6</v>
      </c>
      <c r="D319" s="128"/>
      <c r="E319" s="128"/>
      <c r="F319" s="128"/>
      <c r="G319" s="128"/>
      <c r="K319" s="95">
        <v>2821.25</v>
      </c>
      <c r="L319" s="95">
        <v>3000</v>
      </c>
      <c r="M319" s="95">
        <v>0</v>
      </c>
      <c r="N319" s="95">
        <v>3000</v>
      </c>
      <c r="O319" s="95">
        <v>100</v>
      </c>
    </row>
    <row r="320" spans="2:15" ht="13.5" customHeight="1">
      <c r="B320" s="94" t="s">
        <v>9</v>
      </c>
      <c r="C320" s="128" t="s">
        <v>10</v>
      </c>
      <c r="D320" s="128"/>
      <c r="E320" s="128"/>
      <c r="F320" s="128"/>
      <c r="G320" s="128"/>
      <c r="K320" s="95">
        <v>2821.25</v>
      </c>
      <c r="L320" s="95">
        <v>3000</v>
      </c>
      <c r="M320" s="95">
        <v>0</v>
      </c>
      <c r="N320" s="95">
        <v>3000</v>
      </c>
      <c r="O320" s="95">
        <v>100</v>
      </c>
    </row>
    <row r="321" spans="2:15" ht="13.5" customHeight="1">
      <c r="B321" s="94" t="s">
        <v>295</v>
      </c>
      <c r="C321" s="133" t="s">
        <v>296</v>
      </c>
      <c r="D321" s="133"/>
      <c r="E321" s="133"/>
      <c r="F321" s="133"/>
      <c r="G321" s="133"/>
      <c r="K321" s="95">
        <v>2821.25</v>
      </c>
      <c r="L321" s="95">
        <v>0</v>
      </c>
      <c r="M321" s="95">
        <v>0</v>
      </c>
      <c r="N321" s="95">
        <v>0</v>
      </c>
      <c r="O321" s="95">
        <v>100</v>
      </c>
    </row>
    <row r="322" spans="2:15" s="91" customFormat="1" ht="13.5" customHeight="1">
      <c r="B322" s="132" t="s">
        <v>297</v>
      </c>
      <c r="C322" s="132"/>
      <c r="D322" s="132"/>
      <c r="E322" s="132"/>
      <c r="F322" s="132"/>
      <c r="G322" s="132"/>
      <c r="H322" s="132"/>
      <c r="I322" s="132"/>
      <c r="J322" s="132"/>
      <c r="K322" s="90">
        <v>0</v>
      </c>
      <c r="L322" s="90">
        <v>8000</v>
      </c>
      <c r="M322" s="90">
        <v>0</v>
      </c>
      <c r="N322" s="90">
        <v>8000</v>
      </c>
      <c r="O322" s="90">
        <v>100</v>
      </c>
    </row>
    <row r="323" spans="2:15" s="93" customFormat="1" ht="13.5" customHeight="1">
      <c r="B323" s="129" t="s">
        <v>199</v>
      </c>
      <c r="C323" s="129"/>
      <c r="D323" s="129"/>
      <c r="E323" s="129"/>
      <c r="F323" s="129"/>
      <c r="G323" s="129"/>
      <c r="H323" s="129"/>
      <c r="I323" s="129"/>
      <c r="J323" s="129"/>
      <c r="K323" s="92">
        <v>0</v>
      </c>
      <c r="L323" s="92">
        <v>6000</v>
      </c>
      <c r="M323" s="92">
        <v>2000</v>
      </c>
      <c r="N323" s="92">
        <v>8000</v>
      </c>
      <c r="O323" s="92">
        <v>133.33333333333337</v>
      </c>
    </row>
    <row r="324" spans="2:15" ht="13.5" customHeight="1">
      <c r="B324" s="94" t="s">
        <v>5</v>
      </c>
      <c r="C324" s="128" t="s">
        <v>6</v>
      </c>
      <c r="D324" s="128"/>
      <c r="E324" s="128"/>
      <c r="F324" s="128"/>
      <c r="G324" s="128"/>
      <c r="K324" s="95">
        <v>0</v>
      </c>
      <c r="L324" s="95">
        <v>6000</v>
      </c>
      <c r="M324" s="95">
        <v>2000</v>
      </c>
      <c r="N324" s="95">
        <v>8000</v>
      </c>
      <c r="O324" s="95">
        <v>133.33333333333337</v>
      </c>
    </row>
    <row r="325" spans="2:15" ht="13.5" customHeight="1">
      <c r="B325" s="94" t="s">
        <v>9</v>
      </c>
      <c r="C325" s="128" t="s">
        <v>10</v>
      </c>
      <c r="D325" s="128"/>
      <c r="E325" s="128"/>
      <c r="F325" s="128"/>
      <c r="G325" s="128"/>
      <c r="K325" s="95">
        <v>0</v>
      </c>
      <c r="L325" s="95">
        <v>6000</v>
      </c>
      <c r="M325" s="95">
        <v>2000</v>
      </c>
      <c r="N325" s="95">
        <v>8000</v>
      </c>
      <c r="O325" s="95">
        <v>133.33333333333337</v>
      </c>
    </row>
    <row r="326" spans="2:15" s="93" customFormat="1" ht="13.5" customHeight="1">
      <c r="B326" s="129" t="s">
        <v>181</v>
      </c>
      <c r="C326" s="129"/>
      <c r="D326" s="129"/>
      <c r="E326" s="129"/>
      <c r="F326" s="129"/>
      <c r="G326" s="129"/>
      <c r="H326" s="129"/>
      <c r="I326" s="129"/>
      <c r="J326" s="129"/>
      <c r="K326" s="92">
        <v>0</v>
      </c>
      <c r="L326" s="92">
        <v>2000</v>
      </c>
      <c r="M326" s="92">
        <v>-2000</v>
      </c>
      <c r="N326" s="92">
        <v>0</v>
      </c>
      <c r="O326" s="92">
        <v>0</v>
      </c>
    </row>
    <row r="327" spans="2:15" ht="13.5" customHeight="1">
      <c r="B327" s="94" t="s">
        <v>5</v>
      </c>
      <c r="C327" s="128" t="s">
        <v>6</v>
      </c>
      <c r="D327" s="128"/>
      <c r="E327" s="128"/>
      <c r="F327" s="128"/>
      <c r="G327" s="128"/>
      <c r="K327" s="95">
        <v>0</v>
      </c>
      <c r="L327" s="95">
        <v>2000</v>
      </c>
      <c r="M327" s="95">
        <v>-2000</v>
      </c>
      <c r="N327" s="95">
        <v>0</v>
      </c>
      <c r="O327" s="95">
        <v>0</v>
      </c>
    </row>
    <row r="328" spans="2:15" ht="13.5" customHeight="1">
      <c r="B328" s="94" t="s">
        <v>9</v>
      </c>
      <c r="C328" s="128" t="s">
        <v>10</v>
      </c>
      <c r="D328" s="128"/>
      <c r="E328" s="128"/>
      <c r="F328" s="128"/>
      <c r="G328" s="128"/>
      <c r="K328" s="95">
        <v>0</v>
      </c>
      <c r="L328" s="95">
        <v>2000</v>
      </c>
      <c r="M328" s="95">
        <v>-2000</v>
      </c>
      <c r="N328" s="95">
        <v>0</v>
      </c>
      <c r="O328" s="95">
        <v>0</v>
      </c>
    </row>
    <row r="329" spans="2:15" s="89" customFormat="1" ht="13.5" customHeight="1">
      <c r="B329" s="134" t="s">
        <v>298</v>
      </c>
      <c r="C329" s="134"/>
      <c r="D329" s="134"/>
      <c r="E329" s="134"/>
      <c r="F329" s="134"/>
      <c r="G329" s="134"/>
      <c r="H329" s="134"/>
      <c r="I329" s="134"/>
      <c r="J329" s="134"/>
      <c r="K329" s="88">
        <v>160674.04999999999</v>
      </c>
      <c r="L329" s="88">
        <v>254650</v>
      </c>
      <c r="M329" s="88">
        <v>14750</v>
      </c>
      <c r="N329" s="88">
        <v>269400</v>
      </c>
      <c r="O329" s="88">
        <v>105.79226389161595</v>
      </c>
    </row>
    <row r="330" spans="2:15" s="91" customFormat="1" ht="13.5" customHeight="1">
      <c r="B330" s="132" t="s">
        <v>299</v>
      </c>
      <c r="C330" s="132"/>
      <c r="D330" s="132"/>
      <c r="E330" s="132"/>
      <c r="F330" s="132"/>
      <c r="G330" s="132"/>
      <c r="H330" s="132"/>
      <c r="I330" s="132"/>
      <c r="J330" s="132"/>
      <c r="K330" s="90">
        <v>10322.780000000001</v>
      </c>
      <c r="L330" s="90">
        <v>50100</v>
      </c>
      <c r="M330" s="90">
        <v>0</v>
      </c>
      <c r="N330" s="90">
        <v>50100</v>
      </c>
      <c r="O330" s="90">
        <v>100</v>
      </c>
    </row>
    <row r="331" spans="2:15" s="93" customFormat="1" ht="13.5" customHeight="1">
      <c r="B331" s="129" t="s">
        <v>215</v>
      </c>
      <c r="C331" s="129"/>
      <c r="D331" s="129"/>
      <c r="E331" s="129"/>
      <c r="F331" s="129"/>
      <c r="G331" s="129"/>
      <c r="H331" s="129"/>
      <c r="I331" s="129"/>
      <c r="J331" s="129"/>
      <c r="K331" s="92">
        <v>5066.9399999999996</v>
      </c>
      <c r="L331" s="92">
        <v>10100</v>
      </c>
      <c r="M331" s="92">
        <v>0</v>
      </c>
      <c r="N331" s="92">
        <v>10100</v>
      </c>
      <c r="O331" s="92">
        <v>100</v>
      </c>
    </row>
    <row r="332" spans="2:15" ht="13.5" customHeight="1">
      <c r="B332" s="94" t="s">
        <v>5</v>
      </c>
      <c r="C332" s="128" t="s">
        <v>6</v>
      </c>
      <c r="D332" s="128"/>
      <c r="E332" s="128"/>
      <c r="F332" s="128"/>
      <c r="G332" s="128"/>
      <c r="K332" s="95">
        <v>5066.9399999999996</v>
      </c>
      <c r="L332" s="95">
        <v>10100</v>
      </c>
      <c r="M332" s="95">
        <v>0</v>
      </c>
      <c r="N332" s="95">
        <v>10100</v>
      </c>
      <c r="O332" s="95">
        <v>100</v>
      </c>
    </row>
    <row r="333" spans="2:15" ht="13.5" customHeight="1">
      <c r="B333" s="94" t="s">
        <v>9</v>
      </c>
      <c r="C333" s="128" t="s">
        <v>10</v>
      </c>
      <c r="D333" s="128"/>
      <c r="E333" s="128"/>
      <c r="F333" s="128"/>
      <c r="G333" s="128"/>
      <c r="K333" s="95">
        <v>5066.9399999999996</v>
      </c>
      <c r="L333" s="95">
        <v>10100</v>
      </c>
      <c r="M333" s="95">
        <v>0</v>
      </c>
      <c r="N333" s="95">
        <v>10100</v>
      </c>
      <c r="O333" s="95">
        <v>100</v>
      </c>
    </row>
    <row r="334" spans="2:15" ht="13.5" customHeight="1">
      <c r="B334" s="94" t="s">
        <v>300</v>
      </c>
      <c r="C334" s="128" t="s">
        <v>301</v>
      </c>
      <c r="D334" s="128"/>
      <c r="E334" s="128"/>
      <c r="F334" s="128"/>
      <c r="G334" s="128"/>
      <c r="K334" s="95">
        <v>483.47</v>
      </c>
      <c r="L334" s="95">
        <v>0</v>
      </c>
      <c r="M334" s="95">
        <v>0</v>
      </c>
      <c r="N334" s="95">
        <v>0</v>
      </c>
      <c r="O334" s="95">
        <v>100</v>
      </c>
    </row>
    <row r="335" spans="2:15" ht="13.5" customHeight="1">
      <c r="B335" s="94" t="s">
        <v>302</v>
      </c>
      <c r="C335" s="133" t="s">
        <v>303</v>
      </c>
      <c r="D335" s="133"/>
      <c r="E335" s="133"/>
      <c r="F335" s="133"/>
      <c r="G335" s="133"/>
      <c r="K335" s="95">
        <v>4583.47</v>
      </c>
      <c r="L335" s="95">
        <v>0</v>
      </c>
      <c r="M335" s="95">
        <v>0</v>
      </c>
      <c r="N335" s="95">
        <v>0</v>
      </c>
      <c r="O335" s="95">
        <v>100</v>
      </c>
    </row>
    <row r="336" spans="2:15" s="93" customFormat="1" ht="13.5" customHeight="1">
      <c r="B336" s="129" t="s">
        <v>199</v>
      </c>
      <c r="C336" s="129"/>
      <c r="D336" s="129"/>
      <c r="E336" s="129"/>
      <c r="F336" s="129"/>
      <c r="G336" s="129"/>
      <c r="H336" s="129"/>
      <c r="I336" s="129"/>
      <c r="J336" s="129"/>
      <c r="K336" s="92">
        <v>5255.84</v>
      </c>
      <c r="L336" s="92">
        <v>40000</v>
      </c>
      <c r="M336" s="92">
        <v>0</v>
      </c>
      <c r="N336" s="92">
        <v>40000</v>
      </c>
      <c r="O336" s="92">
        <v>100</v>
      </c>
    </row>
    <row r="337" spans="2:15" ht="13.5" customHeight="1">
      <c r="B337" s="94" t="s">
        <v>5</v>
      </c>
      <c r="C337" s="128" t="s">
        <v>6</v>
      </c>
      <c r="D337" s="128"/>
      <c r="E337" s="128"/>
      <c r="F337" s="128"/>
      <c r="G337" s="128"/>
      <c r="K337" s="95">
        <v>5255.84</v>
      </c>
      <c r="L337" s="95">
        <v>40000</v>
      </c>
      <c r="M337" s="95">
        <v>0</v>
      </c>
      <c r="N337" s="95">
        <v>40000</v>
      </c>
      <c r="O337" s="95">
        <v>100</v>
      </c>
    </row>
    <row r="338" spans="2:15" ht="13.5" customHeight="1">
      <c r="B338" s="81" t="s">
        <v>0</v>
      </c>
      <c r="C338" s="131" t="s">
        <v>4</v>
      </c>
      <c r="D338" s="131"/>
      <c r="E338" s="131"/>
      <c r="F338" s="131"/>
      <c r="G338" s="131"/>
      <c r="I338" s="81" t="s">
        <v>168</v>
      </c>
      <c r="K338" s="130" t="s">
        <v>169</v>
      </c>
      <c r="L338" s="130" t="s">
        <v>170</v>
      </c>
      <c r="M338" s="130" t="s">
        <v>113</v>
      </c>
      <c r="N338" s="130" t="s">
        <v>171</v>
      </c>
      <c r="O338" s="83" t="s">
        <v>115</v>
      </c>
    </row>
    <row r="339" spans="2:15" ht="9.75" customHeight="1">
      <c r="C339" s="131"/>
      <c r="D339" s="131"/>
      <c r="E339" s="131"/>
      <c r="F339" s="131"/>
      <c r="G339" s="131"/>
      <c r="K339" s="130"/>
      <c r="L339" s="130"/>
      <c r="M339" s="130"/>
      <c r="N339" s="130"/>
    </row>
    <row r="340" spans="2:15" ht="13.5" customHeight="1">
      <c r="B340" s="94" t="s">
        <v>9</v>
      </c>
      <c r="C340" s="128" t="s">
        <v>10</v>
      </c>
      <c r="D340" s="128"/>
      <c r="E340" s="128"/>
      <c r="F340" s="128"/>
      <c r="G340" s="128"/>
      <c r="K340" s="95">
        <v>5255.84</v>
      </c>
      <c r="L340" s="95">
        <v>40000</v>
      </c>
      <c r="M340" s="95">
        <v>0</v>
      </c>
      <c r="N340" s="95">
        <v>40000</v>
      </c>
      <c r="O340" s="95">
        <v>100</v>
      </c>
    </row>
    <row r="341" spans="2:15" ht="13.5" customHeight="1">
      <c r="B341" s="94" t="s">
        <v>304</v>
      </c>
      <c r="C341" s="133" t="s">
        <v>305</v>
      </c>
      <c r="D341" s="133"/>
      <c r="E341" s="133"/>
      <c r="F341" s="133"/>
      <c r="G341" s="133"/>
      <c r="K341" s="95">
        <v>672.38</v>
      </c>
      <c r="L341" s="95">
        <v>0</v>
      </c>
      <c r="M341" s="95">
        <v>0</v>
      </c>
      <c r="N341" s="95">
        <v>0</v>
      </c>
      <c r="O341" s="95">
        <v>100</v>
      </c>
    </row>
    <row r="342" spans="2:15" ht="13.5" customHeight="1">
      <c r="B342" s="94" t="s">
        <v>302</v>
      </c>
      <c r="C342" s="133" t="s">
        <v>303</v>
      </c>
      <c r="D342" s="133"/>
      <c r="E342" s="133"/>
      <c r="F342" s="133"/>
      <c r="G342" s="133"/>
      <c r="K342" s="95">
        <v>4583.46</v>
      </c>
      <c r="L342" s="95">
        <v>0</v>
      </c>
      <c r="M342" s="95">
        <v>0</v>
      </c>
      <c r="N342" s="95">
        <v>0</v>
      </c>
      <c r="O342" s="95">
        <v>100</v>
      </c>
    </row>
    <row r="343" spans="2:15" s="91" customFormat="1" ht="13.5" customHeight="1">
      <c r="B343" s="132" t="s">
        <v>306</v>
      </c>
      <c r="C343" s="132"/>
      <c r="D343" s="132"/>
      <c r="E343" s="132"/>
      <c r="F343" s="132"/>
      <c r="G343" s="132"/>
      <c r="H343" s="132"/>
      <c r="I343" s="132"/>
      <c r="J343" s="132"/>
      <c r="K343" s="90">
        <v>10214.91</v>
      </c>
      <c r="L343" s="90">
        <v>1000</v>
      </c>
      <c r="M343" s="90">
        <v>11000</v>
      </c>
      <c r="N343" s="90">
        <v>12000</v>
      </c>
      <c r="O343" s="90">
        <v>1200</v>
      </c>
    </row>
    <row r="344" spans="2:15" s="93" customFormat="1" ht="13.5" customHeight="1">
      <c r="B344" s="129" t="s">
        <v>215</v>
      </c>
      <c r="C344" s="129"/>
      <c r="D344" s="129"/>
      <c r="E344" s="129"/>
      <c r="F344" s="129"/>
      <c r="G344" s="129"/>
      <c r="H344" s="129"/>
      <c r="I344" s="129"/>
      <c r="J344" s="129"/>
      <c r="K344" s="92">
        <v>7361.16</v>
      </c>
      <c r="L344" s="92">
        <v>0</v>
      </c>
      <c r="M344" s="92">
        <v>9000</v>
      </c>
      <c r="N344" s="92">
        <v>9000</v>
      </c>
      <c r="O344" s="92">
        <v>100</v>
      </c>
    </row>
    <row r="345" spans="2:15" ht="13.5" customHeight="1">
      <c r="B345" s="94" t="s">
        <v>5</v>
      </c>
      <c r="C345" s="128" t="s">
        <v>6</v>
      </c>
      <c r="D345" s="128"/>
      <c r="E345" s="128"/>
      <c r="F345" s="128"/>
      <c r="G345" s="128"/>
      <c r="K345" s="95">
        <v>7361.16</v>
      </c>
      <c r="L345" s="95">
        <v>0</v>
      </c>
      <c r="M345" s="95">
        <v>9000</v>
      </c>
      <c r="N345" s="95">
        <v>9000</v>
      </c>
      <c r="O345" s="95">
        <v>100</v>
      </c>
    </row>
    <row r="346" spans="2:15" ht="13.5" customHeight="1">
      <c r="B346" s="94" t="s">
        <v>9</v>
      </c>
      <c r="C346" s="128" t="s">
        <v>10</v>
      </c>
      <c r="D346" s="128"/>
      <c r="E346" s="128"/>
      <c r="F346" s="128"/>
      <c r="G346" s="128"/>
      <c r="K346" s="95">
        <v>7361.16</v>
      </c>
      <c r="L346" s="95">
        <v>0</v>
      </c>
      <c r="M346" s="95">
        <v>9000</v>
      </c>
      <c r="N346" s="95">
        <v>9000</v>
      </c>
      <c r="O346" s="95">
        <v>100</v>
      </c>
    </row>
    <row r="347" spans="2:15" ht="13.5" customHeight="1">
      <c r="B347" s="94" t="s">
        <v>307</v>
      </c>
      <c r="C347" s="128" t="s">
        <v>308</v>
      </c>
      <c r="D347" s="128"/>
      <c r="E347" s="128"/>
      <c r="F347" s="128"/>
      <c r="G347" s="128"/>
      <c r="K347" s="95">
        <v>7361.16</v>
      </c>
      <c r="L347" s="95">
        <v>0</v>
      </c>
      <c r="M347" s="95">
        <v>0</v>
      </c>
      <c r="N347" s="95">
        <v>0</v>
      </c>
      <c r="O347" s="95">
        <v>100</v>
      </c>
    </row>
    <row r="348" spans="2:15" s="93" customFormat="1" ht="13.5" customHeight="1">
      <c r="B348" s="129" t="s">
        <v>199</v>
      </c>
      <c r="C348" s="129"/>
      <c r="D348" s="129"/>
      <c r="E348" s="129"/>
      <c r="F348" s="129"/>
      <c r="G348" s="129"/>
      <c r="H348" s="129"/>
      <c r="I348" s="129"/>
      <c r="J348" s="129"/>
      <c r="K348" s="92">
        <v>2853.75</v>
      </c>
      <c r="L348" s="92">
        <v>1000</v>
      </c>
      <c r="M348" s="92">
        <v>2000</v>
      </c>
      <c r="N348" s="92">
        <v>3000</v>
      </c>
      <c r="O348" s="92">
        <v>300</v>
      </c>
    </row>
    <row r="349" spans="2:15" ht="13.5" customHeight="1">
      <c r="B349" s="94" t="s">
        <v>16</v>
      </c>
      <c r="C349" s="128" t="s">
        <v>26</v>
      </c>
      <c r="D349" s="128"/>
      <c r="E349" s="128"/>
      <c r="F349" s="128"/>
      <c r="G349" s="128"/>
      <c r="K349" s="95">
        <v>2853.75</v>
      </c>
      <c r="L349" s="95">
        <v>1000</v>
      </c>
      <c r="M349" s="95">
        <v>2000</v>
      </c>
      <c r="N349" s="95">
        <v>3000</v>
      </c>
      <c r="O349" s="95">
        <v>300</v>
      </c>
    </row>
    <row r="350" spans="2:15" ht="13.5" customHeight="1">
      <c r="B350" s="94" t="s">
        <v>17</v>
      </c>
      <c r="C350" s="128" t="s">
        <v>27</v>
      </c>
      <c r="D350" s="128"/>
      <c r="E350" s="128"/>
      <c r="F350" s="128"/>
      <c r="G350" s="128"/>
      <c r="K350" s="95">
        <v>2853.75</v>
      </c>
      <c r="L350" s="95">
        <v>1000</v>
      </c>
      <c r="M350" s="95">
        <v>2000</v>
      </c>
      <c r="N350" s="95">
        <v>3000</v>
      </c>
      <c r="O350" s="95">
        <v>300</v>
      </c>
    </row>
    <row r="351" spans="2:15" ht="13.5" customHeight="1">
      <c r="B351" s="94" t="s">
        <v>309</v>
      </c>
      <c r="C351" s="128" t="s">
        <v>310</v>
      </c>
      <c r="D351" s="128"/>
      <c r="E351" s="128"/>
      <c r="F351" s="128"/>
      <c r="G351" s="128"/>
      <c r="K351" s="95">
        <v>478.75</v>
      </c>
      <c r="L351" s="95">
        <v>0</v>
      </c>
      <c r="M351" s="95">
        <v>0</v>
      </c>
      <c r="N351" s="95">
        <v>0</v>
      </c>
      <c r="O351" s="95">
        <v>100</v>
      </c>
    </row>
    <row r="352" spans="2:15" ht="13.5" customHeight="1">
      <c r="B352" s="94" t="s">
        <v>311</v>
      </c>
      <c r="C352" s="128" t="s">
        <v>312</v>
      </c>
      <c r="D352" s="128"/>
      <c r="E352" s="128"/>
      <c r="F352" s="128"/>
      <c r="G352" s="128"/>
      <c r="K352" s="95">
        <v>2375</v>
      </c>
      <c r="L352" s="95">
        <v>0</v>
      </c>
      <c r="M352" s="95">
        <v>0</v>
      </c>
      <c r="N352" s="95">
        <v>0</v>
      </c>
      <c r="O352" s="95">
        <v>100</v>
      </c>
    </row>
    <row r="353" spans="2:15" s="91" customFormat="1" ht="13.5" customHeight="1">
      <c r="B353" s="132" t="s">
        <v>313</v>
      </c>
      <c r="C353" s="132"/>
      <c r="D353" s="132"/>
      <c r="E353" s="132"/>
      <c r="F353" s="132"/>
      <c r="G353" s="132"/>
      <c r="H353" s="132"/>
      <c r="I353" s="132"/>
      <c r="J353" s="132"/>
      <c r="K353" s="90">
        <v>0</v>
      </c>
      <c r="L353" s="90">
        <v>11500</v>
      </c>
      <c r="M353" s="90">
        <v>0</v>
      </c>
      <c r="N353" s="90">
        <v>11500</v>
      </c>
      <c r="O353" s="90">
        <v>100</v>
      </c>
    </row>
    <row r="354" spans="2:15" s="93" customFormat="1" ht="13.5" customHeight="1">
      <c r="B354" s="129" t="s">
        <v>215</v>
      </c>
      <c r="C354" s="129"/>
      <c r="D354" s="129"/>
      <c r="E354" s="129"/>
      <c r="F354" s="129"/>
      <c r="G354" s="129"/>
      <c r="H354" s="129"/>
      <c r="I354" s="129"/>
      <c r="J354" s="129"/>
      <c r="K354" s="92">
        <v>0</v>
      </c>
      <c r="L354" s="92">
        <v>1000</v>
      </c>
      <c r="M354" s="92">
        <v>0</v>
      </c>
      <c r="N354" s="92">
        <v>1000</v>
      </c>
      <c r="O354" s="92">
        <v>100</v>
      </c>
    </row>
    <row r="355" spans="2:15" ht="13.5" customHeight="1">
      <c r="B355" s="94" t="s">
        <v>5</v>
      </c>
      <c r="C355" s="128" t="s">
        <v>6</v>
      </c>
      <c r="D355" s="128"/>
      <c r="E355" s="128"/>
      <c r="F355" s="128"/>
      <c r="G355" s="128"/>
      <c r="K355" s="95">
        <v>0</v>
      </c>
      <c r="L355" s="95">
        <v>1000</v>
      </c>
      <c r="M355" s="95">
        <v>0</v>
      </c>
      <c r="N355" s="95">
        <v>1000</v>
      </c>
      <c r="O355" s="95">
        <v>100</v>
      </c>
    </row>
    <row r="356" spans="2:15" ht="13.5" customHeight="1">
      <c r="B356" s="94" t="s">
        <v>9</v>
      </c>
      <c r="C356" s="128" t="s">
        <v>10</v>
      </c>
      <c r="D356" s="128"/>
      <c r="E356" s="128"/>
      <c r="F356" s="128"/>
      <c r="G356" s="128"/>
      <c r="K356" s="95">
        <v>0</v>
      </c>
      <c r="L356" s="95">
        <v>1000</v>
      </c>
      <c r="M356" s="95">
        <v>0</v>
      </c>
      <c r="N356" s="95">
        <v>1000</v>
      </c>
      <c r="O356" s="95">
        <v>100</v>
      </c>
    </row>
    <row r="357" spans="2:15" s="93" customFormat="1" ht="13.5" customHeight="1">
      <c r="B357" s="129" t="s">
        <v>199</v>
      </c>
      <c r="C357" s="129"/>
      <c r="D357" s="129"/>
      <c r="E357" s="129"/>
      <c r="F357" s="129"/>
      <c r="G357" s="129"/>
      <c r="H357" s="129"/>
      <c r="I357" s="129"/>
      <c r="J357" s="129"/>
      <c r="K357" s="92">
        <v>0</v>
      </c>
      <c r="L357" s="92">
        <v>10500</v>
      </c>
      <c r="M357" s="92">
        <v>0</v>
      </c>
      <c r="N357" s="92">
        <v>10500</v>
      </c>
      <c r="O357" s="92">
        <v>100</v>
      </c>
    </row>
    <row r="358" spans="2:15" ht="13.5" customHeight="1">
      <c r="B358" s="94" t="s">
        <v>5</v>
      </c>
      <c r="C358" s="128" t="s">
        <v>6</v>
      </c>
      <c r="D358" s="128"/>
      <c r="E358" s="128"/>
      <c r="F358" s="128"/>
      <c r="G358" s="128"/>
      <c r="K358" s="95">
        <v>0</v>
      </c>
      <c r="L358" s="95">
        <v>10500</v>
      </c>
      <c r="M358" s="95">
        <v>0</v>
      </c>
      <c r="N358" s="95">
        <v>10500</v>
      </c>
      <c r="O358" s="95">
        <v>100</v>
      </c>
    </row>
    <row r="359" spans="2:15" ht="13.5" customHeight="1">
      <c r="B359" s="94" t="s">
        <v>9</v>
      </c>
      <c r="C359" s="128" t="s">
        <v>10</v>
      </c>
      <c r="D359" s="128"/>
      <c r="E359" s="128"/>
      <c r="F359" s="128"/>
      <c r="G359" s="128"/>
      <c r="K359" s="95">
        <v>0</v>
      </c>
      <c r="L359" s="95">
        <v>10500</v>
      </c>
      <c r="M359" s="95">
        <v>0</v>
      </c>
      <c r="N359" s="95">
        <v>10500</v>
      </c>
      <c r="O359" s="95">
        <v>100</v>
      </c>
    </row>
    <row r="360" spans="2:15" s="91" customFormat="1" ht="13.5" customHeight="1">
      <c r="B360" s="132" t="s">
        <v>314</v>
      </c>
      <c r="C360" s="132"/>
      <c r="D360" s="132"/>
      <c r="E360" s="132"/>
      <c r="F360" s="132"/>
      <c r="G360" s="132"/>
      <c r="H360" s="132"/>
      <c r="I360" s="132"/>
      <c r="J360" s="132"/>
      <c r="K360" s="90">
        <v>239.87</v>
      </c>
      <c r="L360" s="90">
        <v>6000</v>
      </c>
      <c r="M360" s="90">
        <v>0</v>
      </c>
      <c r="N360" s="90">
        <v>6000</v>
      </c>
      <c r="O360" s="90">
        <v>100</v>
      </c>
    </row>
    <row r="361" spans="2:15" s="93" customFormat="1" ht="13.5" customHeight="1">
      <c r="B361" s="129" t="s">
        <v>215</v>
      </c>
      <c r="C361" s="129"/>
      <c r="D361" s="129"/>
      <c r="E361" s="129"/>
      <c r="F361" s="129"/>
      <c r="G361" s="129"/>
      <c r="H361" s="129"/>
      <c r="I361" s="129"/>
      <c r="J361" s="129"/>
      <c r="K361" s="92">
        <v>239.87</v>
      </c>
      <c r="L361" s="92">
        <v>6000</v>
      </c>
      <c r="M361" s="92">
        <v>0</v>
      </c>
      <c r="N361" s="92">
        <v>6000</v>
      </c>
      <c r="O361" s="92">
        <v>100</v>
      </c>
    </row>
    <row r="362" spans="2:15" ht="13.5" customHeight="1">
      <c r="B362" s="94" t="s">
        <v>5</v>
      </c>
      <c r="C362" s="128" t="s">
        <v>6</v>
      </c>
      <c r="D362" s="128"/>
      <c r="E362" s="128"/>
      <c r="F362" s="128"/>
      <c r="G362" s="128"/>
      <c r="K362" s="95">
        <v>239.87</v>
      </c>
      <c r="L362" s="95">
        <v>6000</v>
      </c>
      <c r="M362" s="95">
        <v>0</v>
      </c>
      <c r="N362" s="95">
        <v>6000</v>
      </c>
      <c r="O362" s="95">
        <v>100</v>
      </c>
    </row>
    <row r="363" spans="2:15" ht="13.5" customHeight="1">
      <c r="B363" s="94" t="s">
        <v>9</v>
      </c>
      <c r="C363" s="128" t="s">
        <v>10</v>
      </c>
      <c r="D363" s="128"/>
      <c r="E363" s="128"/>
      <c r="F363" s="128"/>
      <c r="G363" s="128"/>
      <c r="K363" s="95">
        <v>239.87</v>
      </c>
      <c r="L363" s="95">
        <v>6000</v>
      </c>
      <c r="M363" s="95">
        <v>0</v>
      </c>
      <c r="N363" s="95">
        <v>6000</v>
      </c>
      <c r="O363" s="95">
        <v>100</v>
      </c>
    </row>
    <row r="364" spans="2:15" ht="13.5" customHeight="1">
      <c r="B364" s="94" t="s">
        <v>315</v>
      </c>
      <c r="C364" s="128" t="s">
        <v>316</v>
      </c>
      <c r="D364" s="128"/>
      <c r="E364" s="128"/>
      <c r="F364" s="128"/>
      <c r="G364" s="128"/>
      <c r="K364" s="95">
        <v>228.6</v>
      </c>
      <c r="L364" s="95">
        <v>0</v>
      </c>
      <c r="M364" s="95">
        <v>0</v>
      </c>
      <c r="N364" s="95">
        <v>0</v>
      </c>
      <c r="O364" s="95">
        <v>100</v>
      </c>
    </row>
    <row r="365" spans="2:15" ht="13.5" customHeight="1">
      <c r="B365" s="94" t="s">
        <v>317</v>
      </c>
      <c r="C365" s="128" t="s">
        <v>318</v>
      </c>
      <c r="D365" s="128"/>
      <c r="E365" s="128"/>
      <c r="F365" s="128"/>
      <c r="G365" s="128"/>
      <c r="K365" s="95">
        <v>11.27</v>
      </c>
      <c r="L365" s="95">
        <v>0</v>
      </c>
      <c r="M365" s="95">
        <v>0</v>
      </c>
      <c r="N365" s="95">
        <v>0</v>
      </c>
      <c r="O365" s="95">
        <v>100</v>
      </c>
    </row>
    <row r="366" spans="2:15" s="91" customFormat="1" ht="13.5" customHeight="1">
      <c r="B366" s="132" t="s">
        <v>319</v>
      </c>
      <c r="C366" s="132"/>
      <c r="D366" s="132"/>
      <c r="E366" s="132"/>
      <c r="F366" s="132"/>
      <c r="G366" s="132"/>
      <c r="H366" s="132"/>
      <c r="I366" s="132"/>
      <c r="J366" s="132"/>
      <c r="K366" s="90">
        <v>139896.49</v>
      </c>
      <c r="L366" s="90">
        <v>186050</v>
      </c>
      <c r="M366" s="90">
        <v>3750</v>
      </c>
      <c r="N366" s="90">
        <v>189800</v>
      </c>
      <c r="O366" s="90">
        <v>102.01558720773987</v>
      </c>
    </row>
    <row r="367" spans="2:15" s="93" customFormat="1" ht="13.5" customHeight="1">
      <c r="B367" s="129" t="s">
        <v>320</v>
      </c>
      <c r="C367" s="129"/>
      <c r="D367" s="129"/>
      <c r="E367" s="129"/>
      <c r="F367" s="129"/>
      <c r="G367" s="129"/>
      <c r="H367" s="129"/>
      <c r="I367" s="129"/>
      <c r="J367" s="129"/>
      <c r="K367" s="92">
        <v>127665.02</v>
      </c>
      <c r="L367" s="92">
        <v>113550</v>
      </c>
      <c r="M367" s="92">
        <v>33750</v>
      </c>
      <c r="N367" s="92">
        <v>147300</v>
      </c>
      <c r="O367" s="92">
        <v>129.7225891677675</v>
      </c>
    </row>
    <row r="368" spans="2:15" ht="13.5" customHeight="1">
      <c r="B368" s="94" t="s">
        <v>5</v>
      </c>
      <c r="C368" s="128" t="s">
        <v>6</v>
      </c>
      <c r="D368" s="128"/>
      <c r="E368" s="128"/>
      <c r="F368" s="128"/>
      <c r="G368" s="128"/>
      <c r="K368" s="95">
        <v>125915.02</v>
      </c>
      <c r="L368" s="95">
        <v>113550</v>
      </c>
      <c r="M368" s="95">
        <v>32000</v>
      </c>
      <c r="N368" s="95">
        <v>145550</v>
      </c>
      <c r="O368" s="95">
        <v>128.18141787758697</v>
      </c>
    </row>
    <row r="369" spans="2:15" ht="13.5" customHeight="1">
      <c r="B369" s="94" t="s">
        <v>7</v>
      </c>
      <c r="C369" s="128" t="s">
        <v>8</v>
      </c>
      <c r="D369" s="128"/>
      <c r="E369" s="128"/>
      <c r="F369" s="128"/>
      <c r="G369" s="128"/>
      <c r="K369" s="95">
        <v>119525.47</v>
      </c>
      <c r="L369" s="95">
        <v>98000</v>
      </c>
      <c r="M369" s="95">
        <v>32000</v>
      </c>
      <c r="N369" s="95">
        <v>130000</v>
      </c>
      <c r="O369" s="95">
        <v>132.65306122448979</v>
      </c>
    </row>
    <row r="370" spans="2:15" ht="13.5" customHeight="1">
      <c r="B370" s="94" t="s">
        <v>248</v>
      </c>
      <c r="C370" s="128" t="s">
        <v>249</v>
      </c>
      <c r="D370" s="128"/>
      <c r="E370" s="128"/>
      <c r="F370" s="128"/>
      <c r="G370" s="128"/>
      <c r="K370" s="95">
        <v>90013.77</v>
      </c>
      <c r="L370" s="95">
        <v>0</v>
      </c>
      <c r="M370" s="95">
        <v>0</v>
      </c>
      <c r="N370" s="95">
        <v>0</v>
      </c>
      <c r="O370" s="95">
        <v>100</v>
      </c>
    </row>
    <row r="371" spans="2:15" ht="13.5" customHeight="1">
      <c r="B371" s="94" t="s">
        <v>321</v>
      </c>
      <c r="C371" s="128" t="s">
        <v>322</v>
      </c>
      <c r="D371" s="128"/>
      <c r="E371" s="128"/>
      <c r="F371" s="128"/>
      <c r="G371" s="128"/>
      <c r="K371" s="95">
        <v>3000</v>
      </c>
      <c r="L371" s="95">
        <v>0</v>
      </c>
      <c r="M371" s="95">
        <v>0</v>
      </c>
      <c r="N371" s="95">
        <v>0</v>
      </c>
      <c r="O371" s="95">
        <v>100</v>
      </c>
    </row>
    <row r="372" spans="2:15" ht="13.5" customHeight="1">
      <c r="B372" s="94" t="s">
        <v>323</v>
      </c>
      <c r="C372" s="128" t="s">
        <v>324</v>
      </c>
      <c r="D372" s="128"/>
      <c r="E372" s="128"/>
      <c r="F372" s="128"/>
      <c r="G372" s="128"/>
      <c r="K372" s="95">
        <v>9679.7099999999991</v>
      </c>
      <c r="L372" s="95">
        <v>0</v>
      </c>
      <c r="M372" s="95">
        <v>0</v>
      </c>
      <c r="N372" s="95">
        <v>0</v>
      </c>
      <c r="O372" s="95">
        <v>100</v>
      </c>
    </row>
    <row r="373" spans="2:15" ht="13.5" customHeight="1">
      <c r="B373" s="94" t="s">
        <v>325</v>
      </c>
      <c r="C373" s="128" t="s">
        <v>326</v>
      </c>
      <c r="D373" s="128"/>
      <c r="E373" s="128"/>
      <c r="F373" s="128"/>
      <c r="G373" s="128"/>
      <c r="K373" s="95">
        <v>600</v>
      </c>
      <c r="L373" s="95">
        <v>0</v>
      </c>
      <c r="M373" s="95">
        <v>0</v>
      </c>
      <c r="N373" s="95">
        <v>0</v>
      </c>
      <c r="O373" s="95">
        <v>100</v>
      </c>
    </row>
    <row r="374" spans="2:15" ht="13.5" customHeight="1">
      <c r="B374" s="94" t="s">
        <v>327</v>
      </c>
      <c r="C374" s="128" t="s">
        <v>328</v>
      </c>
      <c r="D374" s="128"/>
      <c r="E374" s="128"/>
      <c r="F374" s="128"/>
      <c r="G374" s="128"/>
      <c r="K374" s="95">
        <v>30</v>
      </c>
      <c r="L374" s="95">
        <v>0</v>
      </c>
      <c r="M374" s="95">
        <v>0</v>
      </c>
      <c r="N374" s="95">
        <v>0</v>
      </c>
      <c r="O374" s="95">
        <v>100</v>
      </c>
    </row>
    <row r="375" spans="2:15" ht="13.5" customHeight="1">
      <c r="B375" s="94" t="s">
        <v>250</v>
      </c>
      <c r="C375" s="128" t="s">
        <v>251</v>
      </c>
      <c r="D375" s="128"/>
      <c r="E375" s="128"/>
      <c r="F375" s="128"/>
      <c r="G375" s="128"/>
      <c r="K375" s="95">
        <v>16201.99</v>
      </c>
      <c r="L375" s="95">
        <v>0</v>
      </c>
      <c r="M375" s="95">
        <v>0</v>
      </c>
      <c r="N375" s="95">
        <v>0</v>
      </c>
      <c r="O375" s="95">
        <v>100</v>
      </c>
    </row>
    <row r="376" spans="2:15" ht="13.5" customHeight="1">
      <c r="B376" s="94" t="s">
        <v>9</v>
      </c>
      <c r="C376" s="128" t="s">
        <v>10</v>
      </c>
      <c r="D376" s="128"/>
      <c r="E376" s="128"/>
      <c r="F376" s="128"/>
      <c r="G376" s="128"/>
      <c r="K376" s="95">
        <v>5303.18</v>
      </c>
      <c r="L376" s="95">
        <v>14000</v>
      </c>
      <c r="M376" s="95">
        <v>0</v>
      </c>
      <c r="N376" s="95">
        <v>14000</v>
      </c>
      <c r="O376" s="95">
        <v>100</v>
      </c>
    </row>
    <row r="377" spans="2:15" ht="13.5" customHeight="1">
      <c r="B377" s="94" t="s">
        <v>252</v>
      </c>
      <c r="C377" s="128" t="s">
        <v>253</v>
      </c>
      <c r="D377" s="128"/>
      <c r="E377" s="128"/>
      <c r="F377" s="128"/>
      <c r="G377" s="128"/>
      <c r="K377" s="95">
        <v>3535</v>
      </c>
      <c r="L377" s="95">
        <v>0</v>
      </c>
      <c r="M377" s="95">
        <v>0</v>
      </c>
      <c r="N377" s="95">
        <v>0</v>
      </c>
      <c r="O377" s="95">
        <v>100</v>
      </c>
    </row>
    <row r="378" spans="2:15" ht="13.5" customHeight="1">
      <c r="B378" s="94" t="s">
        <v>329</v>
      </c>
      <c r="C378" s="128" t="s">
        <v>330</v>
      </c>
      <c r="D378" s="128"/>
      <c r="E378" s="128"/>
      <c r="F378" s="128"/>
      <c r="G378" s="128"/>
      <c r="K378" s="95">
        <v>1054.56</v>
      </c>
      <c r="L378" s="95">
        <v>0</v>
      </c>
      <c r="M378" s="95">
        <v>0</v>
      </c>
      <c r="N378" s="95">
        <v>0</v>
      </c>
      <c r="O378" s="95">
        <v>100</v>
      </c>
    </row>
    <row r="379" spans="2:15" ht="13.5" customHeight="1">
      <c r="B379" s="94" t="s">
        <v>300</v>
      </c>
      <c r="C379" s="128" t="s">
        <v>301</v>
      </c>
      <c r="D379" s="128"/>
      <c r="E379" s="128"/>
      <c r="F379" s="128"/>
      <c r="G379" s="128"/>
      <c r="K379" s="95">
        <v>713.62</v>
      </c>
      <c r="L379" s="95">
        <v>0</v>
      </c>
      <c r="M379" s="95">
        <v>0</v>
      </c>
      <c r="N379" s="95">
        <v>0</v>
      </c>
      <c r="O379" s="95">
        <v>100</v>
      </c>
    </row>
    <row r="380" spans="2:15" ht="13.5" customHeight="1">
      <c r="B380" s="81" t="s">
        <v>0</v>
      </c>
      <c r="C380" s="131" t="s">
        <v>4</v>
      </c>
      <c r="D380" s="131"/>
      <c r="E380" s="131"/>
      <c r="F380" s="131"/>
      <c r="G380" s="131"/>
      <c r="I380" s="81" t="s">
        <v>168</v>
      </c>
      <c r="K380" s="130" t="s">
        <v>169</v>
      </c>
      <c r="L380" s="130" t="s">
        <v>170</v>
      </c>
      <c r="M380" s="130" t="s">
        <v>113</v>
      </c>
      <c r="N380" s="130" t="s">
        <v>171</v>
      </c>
      <c r="O380" s="83" t="s">
        <v>115</v>
      </c>
    </row>
    <row r="381" spans="2:15" ht="9.75" customHeight="1">
      <c r="C381" s="131"/>
      <c r="D381" s="131"/>
      <c r="E381" s="131"/>
      <c r="F381" s="131"/>
      <c r="G381" s="131"/>
      <c r="K381" s="130"/>
      <c r="L381" s="130"/>
      <c r="M381" s="130"/>
      <c r="N381" s="130"/>
    </row>
    <row r="382" spans="2:15" ht="13.5" customHeight="1">
      <c r="B382" s="94" t="s">
        <v>11</v>
      </c>
      <c r="C382" s="128" t="s">
        <v>12</v>
      </c>
      <c r="D382" s="128"/>
      <c r="E382" s="128"/>
      <c r="F382" s="128"/>
      <c r="G382" s="128"/>
      <c r="K382" s="95">
        <v>1086.3699999999999</v>
      </c>
      <c r="L382" s="95">
        <v>1550</v>
      </c>
      <c r="M382" s="95">
        <v>0</v>
      </c>
      <c r="N382" s="95">
        <v>1550</v>
      </c>
      <c r="O382" s="95">
        <v>100</v>
      </c>
    </row>
    <row r="383" spans="2:15" ht="13.5" customHeight="1">
      <c r="B383" s="94" t="s">
        <v>331</v>
      </c>
      <c r="C383" s="128" t="s">
        <v>332</v>
      </c>
      <c r="D383" s="128"/>
      <c r="E383" s="128"/>
      <c r="F383" s="128"/>
      <c r="G383" s="128"/>
      <c r="K383" s="95">
        <v>1086.3699999999999</v>
      </c>
      <c r="L383" s="95">
        <v>0</v>
      </c>
      <c r="M383" s="95">
        <v>0</v>
      </c>
      <c r="N383" s="95">
        <v>0</v>
      </c>
      <c r="O383" s="95">
        <v>100</v>
      </c>
    </row>
    <row r="384" spans="2:15" ht="13.5" customHeight="1">
      <c r="B384" s="94" t="s">
        <v>16</v>
      </c>
      <c r="C384" s="128" t="s">
        <v>26</v>
      </c>
      <c r="D384" s="128"/>
      <c r="E384" s="128"/>
      <c r="F384" s="128"/>
      <c r="G384" s="128"/>
      <c r="K384" s="95">
        <v>1750</v>
      </c>
      <c r="L384" s="95">
        <v>0</v>
      </c>
      <c r="M384" s="95">
        <v>1750</v>
      </c>
      <c r="N384" s="95">
        <v>1750</v>
      </c>
      <c r="O384" s="95">
        <v>100</v>
      </c>
    </row>
    <row r="385" spans="2:15" ht="13.5" customHeight="1">
      <c r="B385" s="94" t="s">
        <v>333</v>
      </c>
      <c r="C385" s="128" t="s">
        <v>69</v>
      </c>
      <c r="D385" s="128"/>
      <c r="E385" s="128"/>
      <c r="F385" s="128"/>
      <c r="G385" s="128"/>
      <c r="K385" s="95">
        <v>1750</v>
      </c>
      <c r="L385" s="95">
        <v>0</v>
      </c>
      <c r="M385" s="95">
        <v>1750</v>
      </c>
      <c r="N385" s="95">
        <v>1750</v>
      </c>
      <c r="O385" s="95">
        <v>100</v>
      </c>
    </row>
    <row r="386" spans="2:15" ht="13.5" customHeight="1">
      <c r="B386" s="94" t="s">
        <v>334</v>
      </c>
      <c r="C386" s="128" t="s">
        <v>335</v>
      </c>
      <c r="D386" s="128"/>
      <c r="E386" s="128"/>
      <c r="F386" s="128"/>
      <c r="G386" s="128"/>
      <c r="K386" s="95">
        <v>1750</v>
      </c>
      <c r="L386" s="95">
        <v>0</v>
      </c>
      <c r="M386" s="95">
        <v>0</v>
      </c>
      <c r="N386" s="95">
        <v>0</v>
      </c>
      <c r="O386" s="95">
        <v>100</v>
      </c>
    </row>
    <row r="387" spans="2:15" s="93" customFormat="1" ht="13.5" customHeight="1">
      <c r="B387" s="129" t="s">
        <v>187</v>
      </c>
      <c r="C387" s="129"/>
      <c r="D387" s="129"/>
      <c r="E387" s="129"/>
      <c r="F387" s="129"/>
      <c r="G387" s="129"/>
      <c r="H387" s="129"/>
      <c r="I387" s="129"/>
      <c r="J387" s="129"/>
      <c r="K387" s="92">
        <v>148.75</v>
      </c>
      <c r="L387" s="92">
        <v>1500</v>
      </c>
      <c r="M387" s="92">
        <v>0</v>
      </c>
      <c r="N387" s="92">
        <v>1500</v>
      </c>
      <c r="O387" s="92">
        <v>100</v>
      </c>
    </row>
    <row r="388" spans="2:15" ht="13.5" customHeight="1">
      <c r="B388" s="94" t="s">
        <v>5</v>
      </c>
      <c r="C388" s="128" t="s">
        <v>6</v>
      </c>
      <c r="D388" s="128"/>
      <c r="E388" s="128"/>
      <c r="F388" s="128"/>
      <c r="G388" s="128"/>
      <c r="K388" s="95">
        <v>148.75</v>
      </c>
      <c r="L388" s="95">
        <v>1500</v>
      </c>
      <c r="M388" s="95">
        <v>0</v>
      </c>
      <c r="N388" s="95">
        <v>1500</v>
      </c>
      <c r="O388" s="95">
        <v>100</v>
      </c>
    </row>
    <row r="389" spans="2:15" ht="13.5" customHeight="1">
      <c r="B389" s="94" t="s">
        <v>9</v>
      </c>
      <c r="C389" s="128" t="s">
        <v>10</v>
      </c>
      <c r="D389" s="128"/>
      <c r="E389" s="128"/>
      <c r="F389" s="128"/>
      <c r="G389" s="128"/>
      <c r="K389" s="95">
        <v>148.75</v>
      </c>
      <c r="L389" s="95">
        <v>1500</v>
      </c>
      <c r="M389" s="95">
        <v>0</v>
      </c>
      <c r="N389" s="95">
        <v>1500</v>
      </c>
      <c r="O389" s="95">
        <v>100</v>
      </c>
    </row>
    <row r="390" spans="2:15" ht="13.5" customHeight="1">
      <c r="B390" s="94" t="s">
        <v>336</v>
      </c>
      <c r="C390" s="128" t="s">
        <v>337</v>
      </c>
      <c r="D390" s="128"/>
      <c r="E390" s="128"/>
      <c r="F390" s="128"/>
      <c r="G390" s="128"/>
      <c r="K390" s="95">
        <v>148.75</v>
      </c>
      <c r="L390" s="95">
        <v>0</v>
      </c>
      <c r="M390" s="95">
        <v>0</v>
      </c>
      <c r="N390" s="95">
        <v>0</v>
      </c>
      <c r="O390" s="95">
        <v>100</v>
      </c>
    </row>
    <row r="391" spans="2:15" s="93" customFormat="1" ht="13.5" customHeight="1">
      <c r="B391" s="129" t="s">
        <v>199</v>
      </c>
      <c r="C391" s="129"/>
      <c r="D391" s="129"/>
      <c r="E391" s="129"/>
      <c r="F391" s="129"/>
      <c r="G391" s="129"/>
      <c r="H391" s="129"/>
      <c r="I391" s="129"/>
      <c r="J391" s="129"/>
      <c r="K391" s="92">
        <v>12082.72</v>
      </c>
      <c r="L391" s="92">
        <v>61000</v>
      </c>
      <c r="M391" s="92">
        <v>-30000</v>
      </c>
      <c r="N391" s="92">
        <v>31000</v>
      </c>
      <c r="O391" s="92">
        <v>50.819672131147541</v>
      </c>
    </row>
    <row r="392" spans="2:15" ht="13.5" customHeight="1">
      <c r="B392" s="94" t="s">
        <v>5</v>
      </c>
      <c r="C392" s="128" t="s">
        <v>6</v>
      </c>
      <c r="D392" s="128"/>
      <c r="E392" s="128"/>
      <c r="F392" s="128"/>
      <c r="G392" s="128"/>
      <c r="K392" s="95">
        <v>12082.72</v>
      </c>
      <c r="L392" s="95">
        <v>61000</v>
      </c>
      <c r="M392" s="95">
        <v>-30000</v>
      </c>
      <c r="N392" s="95">
        <v>31000</v>
      </c>
      <c r="O392" s="95">
        <v>50.819672131147541</v>
      </c>
    </row>
    <row r="393" spans="2:15" ht="13.5" customHeight="1">
      <c r="B393" s="94" t="s">
        <v>9</v>
      </c>
      <c r="C393" s="128" t="s">
        <v>10</v>
      </c>
      <c r="D393" s="128"/>
      <c r="E393" s="128"/>
      <c r="F393" s="128"/>
      <c r="G393" s="128"/>
      <c r="K393" s="95">
        <v>12082.72</v>
      </c>
      <c r="L393" s="95">
        <v>60000</v>
      </c>
      <c r="M393" s="95">
        <v>-30000</v>
      </c>
      <c r="N393" s="95">
        <v>30000</v>
      </c>
      <c r="O393" s="95">
        <v>50</v>
      </c>
    </row>
    <row r="394" spans="2:15" ht="13.5" customHeight="1">
      <c r="B394" s="94" t="s">
        <v>338</v>
      </c>
      <c r="C394" s="128" t="s">
        <v>339</v>
      </c>
      <c r="D394" s="128"/>
      <c r="E394" s="128"/>
      <c r="F394" s="128"/>
      <c r="G394" s="128"/>
      <c r="K394" s="95">
        <v>1094.9100000000001</v>
      </c>
      <c r="L394" s="95">
        <v>0</v>
      </c>
      <c r="M394" s="95">
        <v>0</v>
      </c>
      <c r="N394" s="95">
        <v>0</v>
      </c>
      <c r="O394" s="95">
        <v>100</v>
      </c>
    </row>
    <row r="395" spans="2:15" ht="13.5" customHeight="1">
      <c r="B395" s="94" t="s">
        <v>197</v>
      </c>
      <c r="C395" s="128" t="s">
        <v>198</v>
      </c>
      <c r="D395" s="128"/>
      <c r="E395" s="128"/>
      <c r="F395" s="128"/>
      <c r="G395" s="128"/>
      <c r="K395" s="95">
        <v>1318.4</v>
      </c>
      <c r="L395" s="95">
        <v>0</v>
      </c>
      <c r="M395" s="95">
        <v>0</v>
      </c>
      <c r="N395" s="95">
        <v>0</v>
      </c>
      <c r="O395" s="95">
        <v>100</v>
      </c>
    </row>
    <row r="396" spans="2:15" ht="13.5" customHeight="1">
      <c r="B396" s="94" t="s">
        <v>340</v>
      </c>
      <c r="C396" s="128" t="s">
        <v>341</v>
      </c>
      <c r="D396" s="128"/>
      <c r="E396" s="128"/>
      <c r="F396" s="128"/>
      <c r="G396" s="128"/>
      <c r="K396" s="95">
        <v>875</v>
      </c>
      <c r="L396" s="95">
        <v>0</v>
      </c>
      <c r="M396" s="95">
        <v>0</v>
      </c>
      <c r="N396" s="95">
        <v>0</v>
      </c>
      <c r="O396" s="95">
        <v>100</v>
      </c>
    </row>
    <row r="397" spans="2:15" ht="13.5" customHeight="1">
      <c r="B397" s="94" t="s">
        <v>342</v>
      </c>
      <c r="C397" s="128" t="s">
        <v>343</v>
      </c>
      <c r="D397" s="128"/>
      <c r="E397" s="128"/>
      <c r="F397" s="128"/>
      <c r="G397" s="128"/>
      <c r="K397" s="95">
        <v>819.26</v>
      </c>
      <c r="L397" s="95">
        <v>0</v>
      </c>
      <c r="M397" s="95">
        <v>0</v>
      </c>
      <c r="N397" s="95">
        <v>0</v>
      </c>
      <c r="O397" s="95">
        <v>100</v>
      </c>
    </row>
    <row r="398" spans="2:15" ht="13.5" customHeight="1">
      <c r="B398" s="94" t="s">
        <v>344</v>
      </c>
      <c r="C398" s="128" t="s">
        <v>345</v>
      </c>
      <c r="D398" s="128"/>
      <c r="E398" s="128"/>
      <c r="F398" s="128"/>
      <c r="G398" s="128"/>
      <c r="K398" s="95">
        <v>725.15</v>
      </c>
      <c r="L398" s="95">
        <v>0</v>
      </c>
      <c r="M398" s="95">
        <v>0</v>
      </c>
      <c r="N398" s="95">
        <v>0</v>
      </c>
      <c r="O398" s="95">
        <v>100</v>
      </c>
    </row>
    <row r="399" spans="2:15" ht="13.5" customHeight="1">
      <c r="B399" s="94" t="s">
        <v>205</v>
      </c>
      <c r="C399" s="128" t="s">
        <v>206</v>
      </c>
      <c r="D399" s="128"/>
      <c r="E399" s="128"/>
      <c r="F399" s="128"/>
      <c r="G399" s="128"/>
      <c r="K399" s="95">
        <v>7250</v>
      </c>
      <c r="L399" s="95">
        <v>0</v>
      </c>
      <c r="M399" s="95">
        <v>0</v>
      </c>
      <c r="N399" s="95">
        <v>0</v>
      </c>
      <c r="O399" s="95">
        <v>100</v>
      </c>
    </row>
    <row r="400" spans="2:15" ht="13.5" customHeight="1">
      <c r="B400" s="94" t="s">
        <v>11</v>
      </c>
      <c r="C400" s="128" t="s">
        <v>12</v>
      </c>
      <c r="D400" s="128"/>
      <c r="E400" s="128"/>
      <c r="F400" s="128"/>
      <c r="G400" s="128"/>
      <c r="K400" s="95">
        <v>0</v>
      </c>
      <c r="L400" s="95">
        <v>1000</v>
      </c>
      <c r="M400" s="95">
        <v>0</v>
      </c>
      <c r="N400" s="95">
        <v>1000</v>
      </c>
      <c r="O400" s="95">
        <v>100</v>
      </c>
    </row>
    <row r="401" spans="2:19" s="93" customFormat="1" ht="13.5" customHeight="1">
      <c r="B401" s="129" t="s">
        <v>346</v>
      </c>
      <c r="C401" s="129"/>
      <c r="D401" s="129"/>
      <c r="E401" s="129"/>
      <c r="F401" s="129"/>
      <c r="G401" s="129"/>
      <c r="H401" s="129"/>
      <c r="I401" s="129"/>
      <c r="J401" s="129"/>
      <c r="K401" s="92">
        <v>0</v>
      </c>
      <c r="L401" s="92">
        <v>10000</v>
      </c>
      <c r="M401" s="92">
        <v>0</v>
      </c>
      <c r="N401" s="92">
        <v>10000</v>
      </c>
      <c r="O401" s="92">
        <v>100</v>
      </c>
    </row>
    <row r="402" spans="2:19" ht="13.5" customHeight="1">
      <c r="B402" s="94" t="s">
        <v>5</v>
      </c>
      <c r="C402" s="128" t="s">
        <v>6</v>
      </c>
      <c r="D402" s="128"/>
      <c r="E402" s="128"/>
      <c r="F402" s="128"/>
      <c r="G402" s="128"/>
      <c r="K402" s="95">
        <v>0</v>
      </c>
      <c r="L402" s="95">
        <v>10000</v>
      </c>
      <c r="M402" s="95">
        <v>0</v>
      </c>
      <c r="N402" s="95">
        <v>10000</v>
      </c>
      <c r="O402" s="95">
        <v>100</v>
      </c>
    </row>
    <row r="403" spans="2:19" ht="13.5" customHeight="1">
      <c r="B403" s="94" t="s">
        <v>14</v>
      </c>
      <c r="C403" s="128" t="s">
        <v>15</v>
      </c>
      <c r="D403" s="128"/>
      <c r="E403" s="128"/>
      <c r="F403" s="128"/>
      <c r="G403" s="128"/>
      <c r="K403" s="95">
        <v>0</v>
      </c>
      <c r="L403" s="95">
        <v>10000</v>
      </c>
      <c r="M403" s="95">
        <v>0</v>
      </c>
      <c r="N403" s="95">
        <v>10000</v>
      </c>
      <c r="O403" s="95">
        <v>100</v>
      </c>
    </row>
    <row r="404" spans="2:19" ht="11.25" customHeight="1"/>
    <row r="405" spans="2:19" ht="12" customHeight="1"/>
    <row r="406" spans="2:19" ht="11.25" customHeight="1"/>
    <row r="407" spans="2:19" ht="186" customHeight="1"/>
    <row r="408" spans="2:19">
      <c r="R408" s="127">
        <v>10</v>
      </c>
      <c r="S408" s="127"/>
    </row>
    <row r="409" spans="2:19" ht="18.75" customHeight="1"/>
  </sheetData>
  <mergeCells count="429">
    <mergeCell ref="B1:T1"/>
    <mergeCell ref="B2:U2"/>
    <mergeCell ref="D5:F5"/>
    <mergeCell ref="C7:G8"/>
    <mergeCell ref="K7:K8"/>
    <mergeCell ref="L7:L8"/>
    <mergeCell ref="M7:M8"/>
    <mergeCell ref="N7:N8"/>
    <mergeCell ref="N11:N18"/>
    <mergeCell ref="S11:T18"/>
    <mergeCell ref="B19:J19"/>
    <mergeCell ref="B20:J20"/>
    <mergeCell ref="B21:J21"/>
    <mergeCell ref="C22:G22"/>
    <mergeCell ref="B9:J9"/>
    <mergeCell ref="B10:J10"/>
    <mergeCell ref="C11:I18"/>
    <mergeCell ref="K11:K18"/>
    <mergeCell ref="L11:L18"/>
    <mergeCell ref="M11:M18"/>
    <mergeCell ref="B29:J29"/>
    <mergeCell ref="B30:J30"/>
    <mergeCell ref="C31:G31"/>
    <mergeCell ref="C32:G32"/>
    <mergeCell ref="C33:G33"/>
    <mergeCell ref="B34:J34"/>
    <mergeCell ref="C23:G23"/>
    <mergeCell ref="C24:G24"/>
    <mergeCell ref="B25:J25"/>
    <mergeCell ref="B26:J26"/>
    <mergeCell ref="C27:G27"/>
    <mergeCell ref="C28:G28"/>
    <mergeCell ref="B41:J41"/>
    <mergeCell ref="C42:G42"/>
    <mergeCell ref="C43:G43"/>
    <mergeCell ref="C44:G45"/>
    <mergeCell ref="K44:K45"/>
    <mergeCell ref="L44:L45"/>
    <mergeCell ref="B35:J35"/>
    <mergeCell ref="C36:G36"/>
    <mergeCell ref="C37:G37"/>
    <mergeCell ref="C38:G38"/>
    <mergeCell ref="B39:J39"/>
    <mergeCell ref="B40:J40"/>
    <mergeCell ref="B50:J50"/>
    <mergeCell ref="B51:J51"/>
    <mergeCell ref="C52:G52"/>
    <mergeCell ref="C53:G53"/>
    <mergeCell ref="B54:J54"/>
    <mergeCell ref="B55:J55"/>
    <mergeCell ref="M44:M45"/>
    <mergeCell ref="N44:N45"/>
    <mergeCell ref="B46:J46"/>
    <mergeCell ref="B47:J47"/>
    <mergeCell ref="C48:G48"/>
    <mergeCell ref="C49:G49"/>
    <mergeCell ref="C62:G62"/>
    <mergeCell ref="C63:G63"/>
    <mergeCell ref="B64:J64"/>
    <mergeCell ref="C65:G65"/>
    <mergeCell ref="C66:G66"/>
    <mergeCell ref="C67:G67"/>
    <mergeCell ref="C56:G56"/>
    <mergeCell ref="C57:G57"/>
    <mergeCell ref="C58:G58"/>
    <mergeCell ref="B59:J59"/>
    <mergeCell ref="B60:J60"/>
    <mergeCell ref="C61:G61"/>
    <mergeCell ref="B74:J74"/>
    <mergeCell ref="B75:J75"/>
    <mergeCell ref="C76:G76"/>
    <mergeCell ref="C77:G77"/>
    <mergeCell ref="C78:G78"/>
    <mergeCell ref="C79:G79"/>
    <mergeCell ref="C68:G68"/>
    <mergeCell ref="B69:J69"/>
    <mergeCell ref="B70:J70"/>
    <mergeCell ref="B71:J71"/>
    <mergeCell ref="C72:G72"/>
    <mergeCell ref="C73:G73"/>
    <mergeCell ref="M86:M87"/>
    <mergeCell ref="N86:N87"/>
    <mergeCell ref="B88:J88"/>
    <mergeCell ref="C80:G80"/>
    <mergeCell ref="B81:J81"/>
    <mergeCell ref="B82:J82"/>
    <mergeCell ref="C83:G83"/>
    <mergeCell ref="C84:G84"/>
    <mergeCell ref="C85:G85"/>
    <mergeCell ref="B89:J89"/>
    <mergeCell ref="C90:G90"/>
    <mergeCell ref="C91:G91"/>
    <mergeCell ref="B92:J92"/>
    <mergeCell ref="B93:J93"/>
    <mergeCell ref="C94:G94"/>
    <mergeCell ref="C86:G87"/>
    <mergeCell ref="K86:K87"/>
    <mergeCell ref="L86:L87"/>
    <mergeCell ref="C101:G101"/>
    <mergeCell ref="C102:G102"/>
    <mergeCell ref="B103:J103"/>
    <mergeCell ref="B104:J104"/>
    <mergeCell ref="B105:J105"/>
    <mergeCell ref="C106:G106"/>
    <mergeCell ref="C95:G95"/>
    <mergeCell ref="C96:G96"/>
    <mergeCell ref="B97:J97"/>
    <mergeCell ref="B98:J98"/>
    <mergeCell ref="C99:G99"/>
    <mergeCell ref="C100:G100"/>
    <mergeCell ref="B113:J113"/>
    <mergeCell ref="B114:J114"/>
    <mergeCell ref="C115:G115"/>
    <mergeCell ref="C116:G116"/>
    <mergeCell ref="C117:G117"/>
    <mergeCell ref="B118:J118"/>
    <mergeCell ref="C107:G107"/>
    <mergeCell ref="B108:J108"/>
    <mergeCell ref="B109:J109"/>
    <mergeCell ref="C110:G110"/>
    <mergeCell ref="C111:G111"/>
    <mergeCell ref="C112:G112"/>
    <mergeCell ref="C125:G125"/>
    <mergeCell ref="C126:G126"/>
    <mergeCell ref="B127:J127"/>
    <mergeCell ref="C128:G129"/>
    <mergeCell ref="K128:K129"/>
    <mergeCell ref="L128:L129"/>
    <mergeCell ref="B119:J119"/>
    <mergeCell ref="C120:G120"/>
    <mergeCell ref="C121:G121"/>
    <mergeCell ref="C122:G122"/>
    <mergeCell ref="B123:J123"/>
    <mergeCell ref="B124:J124"/>
    <mergeCell ref="B134:J134"/>
    <mergeCell ref="B135:J135"/>
    <mergeCell ref="C136:G136"/>
    <mergeCell ref="C137:G137"/>
    <mergeCell ref="C138:G138"/>
    <mergeCell ref="B139:J139"/>
    <mergeCell ref="M128:M129"/>
    <mergeCell ref="N128:N129"/>
    <mergeCell ref="B130:J130"/>
    <mergeCell ref="C131:G131"/>
    <mergeCell ref="C132:G132"/>
    <mergeCell ref="C133:G133"/>
    <mergeCell ref="C146:G146"/>
    <mergeCell ref="C147:G147"/>
    <mergeCell ref="B148:J148"/>
    <mergeCell ref="B149:J149"/>
    <mergeCell ref="C150:G150"/>
    <mergeCell ref="C151:G151"/>
    <mergeCell ref="B140:J140"/>
    <mergeCell ref="B141:J141"/>
    <mergeCell ref="C142:G142"/>
    <mergeCell ref="C143:G143"/>
    <mergeCell ref="B144:J144"/>
    <mergeCell ref="B145:J145"/>
    <mergeCell ref="C158:G158"/>
    <mergeCell ref="C159:G159"/>
    <mergeCell ref="B160:J160"/>
    <mergeCell ref="B161:J161"/>
    <mergeCell ref="C162:G162"/>
    <mergeCell ref="C163:G163"/>
    <mergeCell ref="B152:J152"/>
    <mergeCell ref="B153:J153"/>
    <mergeCell ref="B154:J154"/>
    <mergeCell ref="C155:G155"/>
    <mergeCell ref="C156:G156"/>
    <mergeCell ref="B157:J157"/>
    <mergeCell ref="M170:M171"/>
    <mergeCell ref="N170:N171"/>
    <mergeCell ref="C172:G172"/>
    <mergeCell ref="B164:J164"/>
    <mergeCell ref="C165:G165"/>
    <mergeCell ref="C166:G166"/>
    <mergeCell ref="B167:J167"/>
    <mergeCell ref="B168:J168"/>
    <mergeCell ref="C169:G169"/>
    <mergeCell ref="C173:G173"/>
    <mergeCell ref="B174:J174"/>
    <mergeCell ref="C175:G175"/>
    <mergeCell ref="C176:G176"/>
    <mergeCell ref="B177:J177"/>
    <mergeCell ref="B178:J178"/>
    <mergeCell ref="C170:G171"/>
    <mergeCell ref="K170:K171"/>
    <mergeCell ref="L170:L171"/>
    <mergeCell ref="B185:J185"/>
    <mergeCell ref="C186:G186"/>
    <mergeCell ref="C187:G187"/>
    <mergeCell ref="C188:G188"/>
    <mergeCell ref="B189:J189"/>
    <mergeCell ref="B190:J190"/>
    <mergeCell ref="C179:G179"/>
    <mergeCell ref="C180:G180"/>
    <mergeCell ref="B181:J181"/>
    <mergeCell ref="C182:G182"/>
    <mergeCell ref="C183:G183"/>
    <mergeCell ref="B184:J184"/>
    <mergeCell ref="C197:G197"/>
    <mergeCell ref="B198:J198"/>
    <mergeCell ref="B199:J199"/>
    <mergeCell ref="B200:J200"/>
    <mergeCell ref="C201:G201"/>
    <mergeCell ref="C202:G202"/>
    <mergeCell ref="C191:G191"/>
    <mergeCell ref="C192:G192"/>
    <mergeCell ref="C193:G193"/>
    <mergeCell ref="B194:J194"/>
    <mergeCell ref="C195:G195"/>
    <mergeCell ref="C196:G196"/>
    <mergeCell ref="B209:J209"/>
    <mergeCell ref="C210:G210"/>
    <mergeCell ref="C211:G211"/>
    <mergeCell ref="C212:G213"/>
    <mergeCell ref="K212:K213"/>
    <mergeCell ref="L212:L213"/>
    <mergeCell ref="C203:G203"/>
    <mergeCell ref="C204:G204"/>
    <mergeCell ref="C205:G205"/>
    <mergeCell ref="C206:G206"/>
    <mergeCell ref="B207:J207"/>
    <mergeCell ref="B208:J208"/>
    <mergeCell ref="C218:G218"/>
    <mergeCell ref="B219:J219"/>
    <mergeCell ref="B220:J220"/>
    <mergeCell ref="C221:G221"/>
    <mergeCell ref="C222:G222"/>
    <mergeCell ref="B223:J223"/>
    <mergeCell ref="M212:M213"/>
    <mergeCell ref="N212:N213"/>
    <mergeCell ref="B214:J214"/>
    <mergeCell ref="B215:J215"/>
    <mergeCell ref="B216:J216"/>
    <mergeCell ref="C217:G217"/>
    <mergeCell ref="C230:G230"/>
    <mergeCell ref="C231:G231"/>
    <mergeCell ref="B232:J232"/>
    <mergeCell ref="B233:J233"/>
    <mergeCell ref="B234:J234"/>
    <mergeCell ref="C235:G235"/>
    <mergeCell ref="B224:J224"/>
    <mergeCell ref="B225:J225"/>
    <mergeCell ref="C226:G226"/>
    <mergeCell ref="C227:G227"/>
    <mergeCell ref="B228:J228"/>
    <mergeCell ref="B229:J229"/>
    <mergeCell ref="B242:J242"/>
    <mergeCell ref="C243:G243"/>
    <mergeCell ref="C244:G244"/>
    <mergeCell ref="C245:G245"/>
    <mergeCell ref="C246:G246"/>
    <mergeCell ref="C247:G247"/>
    <mergeCell ref="C236:G236"/>
    <mergeCell ref="B237:J237"/>
    <mergeCell ref="B238:J238"/>
    <mergeCell ref="C239:G239"/>
    <mergeCell ref="C240:G240"/>
    <mergeCell ref="B241:J241"/>
    <mergeCell ref="M254:M255"/>
    <mergeCell ref="N254:N255"/>
    <mergeCell ref="C256:G256"/>
    <mergeCell ref="C248:G248"/>
    <mergeCell ref="B249:J249"/>
    <mergeCell ref="B250:J250"/>
    <mergeCell ref="B251:J251"/>
    <mergeCell ref="C252:G252"/>
    <mergeCell ref="C253:G253"/>
    <mergeCell ref="B257:J257"/>
    <mergeCell ref="B258:J258"/>
    <mergeCell ref="B259:J259"/>
    <mergeCell ref="C260:G260"/>
    <mergeCell ref="C261:G261"/>
    <mergeCell ref="B262:J262"/>
    <mergeCell ref="C254:G255"/>
    <mergeCell ref="K254:K255"/>
    <mergeCell ref="L254:L255"/>
    <mergeCell ref="B269:J269"/>
    <mergeCell ref="B270:J270"/>
    <mergeCell ref="B271:J271"/>
    <mergeCell ref="C272:G272"/>
    <mergeCell ref="C273:G273"/>
    <mergeCell ref="B274:J274"/>
    <mergeCell ref="C263:G263"/>
    <mergeCell ref="C264:G264"/>
    <mergeCell ref="B265:J265"/>
    <mergeCell ref="B266:J266"/>
    <mergeCell ref="C267:G267"/>
    <mergeCell ref="C268:G268"/>
    <mergeCell ref="B281:J281"/>
    <mergeCell ref="C282:G282"/>
    <mergeCell ref="C283:G283"/>
    <mergeCell ref="B284:J284"/>
    <mergeCell ref="B285:J285"/>
    <mergeCell ref="C286:G286"/>
    <mergeCell ref="C275:G275"/>
    <mergeCell ref="C276:G276"/>
    <mergeCell ref="B277:J277"/>
    <mergeCell ref="B278:J278"/>
    <mergeCell ref="C279:G279"/>
    <mergeCell ref="C280:G280"/>
    <mergeCell ref="B293:J293"/>
    <mergeCell ref="C294:G294"/>
    <mergeCell ref="C295:G295"/>
    <mergeCell ref="C296:G297"/>
    <mergeCell ref="K296:K297"/>
    <mergeCell ref="L296:L297"/>
    <mergeCell ref="C287:G287"/>
    <mergeCell ref="B288:J288"/>
    <mergeCell ref="C289:G289"/>
    <mergeCell ref="C290:G290"/>
    <mergeCell ref="C291:G291"/>
    <mergeCell ref="B292:J292"/>
    <mergeCell ref="B302:J302"/>
    <mergeCell ref="B303:J303"/>
    <mergeCell ref="C304:G304"/>
    <mergeCell ref="C305:G305"/>
    <mergeCell ref="B306:J306"/>
    <mergeCell ref="C307:G307"/>
    <mergeCell ref="M296:M297"/>
    <mergeCell ref="N296:N297"/>
    <mergeCell ref="B298:J298"/>
    <mergeCell ref="B299:J299"/>
    <mergeCell ref="C300:G300"/>
    <mergeCell ref="C301:G301"/>
    <mergeCell ref="C314:G314"/>
    <mergeCell ref="B315:J315"/>
    <mergeCell ref="C316:G316"/>
    <mergeCell ref="C317:G317"/>
    <mergeCell ref="B318:J318"/>
    <mergeCell ref="C319:G319"/>
    <mergeCell ref="C308:G308"/>
    <mergeCell ref="C309:G309"/>
    <mergeCell ref="B310:J310"/>
    <mergeCell ref="B311:J311"/>
    <mergeCell ref="C312:G312"/>
    <mergeCell ref="C313:G313"/>
    <mergeCell ref="B326:J326"/>
    <mergeCell ref="C327:G327"/>
    <mergeCell ref="C328:G328"/>
    <mergeCell ref="B329:J329"/>
    <mergeCell ref="B330:J330"/>
    <mergeCell ref="B331:J331"/>
    <mergeCell ref="C320:G320"/>
    <mergeCell ref="C321:G321"/>
    <mergeCell ref="B322:J322"/>
    <mergeCell ref="B323:J323"/>
    <mergeCell ref="C324:G324"/>
    <mergeCell ref="C325:G325"/>
    <mergeCell ref="M338:M339"/>
    <mergeCell ref="N338:N339"/>
    <mergeCell ref="C340:G340"/>
    <mergeCell ref="C332:G332"/>
    <mergeCell ref="C333:G333"/>
    <mergeCell ref="C334:G334"/>
    <mergeCell ref="C335:G335"/>
    <mergeCell ref="B336:J336"/>
    <mergeCell ref="C337:G337"/>
    <mergeCell ref="C341:G341"/>
    <mergeCell ref="C342:G342"/>
    <mergeCell ref="B343:J343"/>
    <mergeCell ref="B344:J344"/>
    <mergeCell ref="C345:G345"/>
    <mergeCell ref="C346:G346"/>
    <mergeCell ref="C338:G339"/>
    <mergeCell ref="K338:K339"/>
    <mergeCell ref="L338:L339"/>
    <mergeCell ref="B353:J353"/>
    <mergeCell ref="B354:J354"/>
    <mergeCell ref="C355:G355"/>
    <mergeCell ref="C356:G356"/>
    <mergeCell ref="B357:J357"/>
    <mergeCell ref="C358:G358"/>
    <mergeCell ref="C347:G347"/>
    <mergeCell ref="B348:J348"/>
    <mergeCell ref="C349:G349"/>
    <mergeCell ref="C350:G350"/>
    <mergeCell ref="C351:G351"/>
    <mergeCell ref="C352:G352"/>
    <mergeCell ref="C365:G365"/>
    <mergeCell ref="B366:J366"/>
    <mergeCell ref="B367:J367"/>
    <mergeCell ref="C368:G368"/>
    <mergeCell ref="C369:G369"/>
    <mergeCell ref="C370:G370"/>
    <mergeCell ref="C359:G359"/>
    <mergeCell ref="B360:J360"/>
    <mergeCell ref="B361:J361"/>
    <mergeCell ref="C362:G362"/>
    <mergeCell ref="C363:G363"/>
    <mergeCell ref="C364:G364"/>
    <mergeCell ref="C377:G377"/>
    <mergeCell ref="C378:G378"/>
    <mergeCell ref="C379:G379"/>
    <mergeCell ref="C380:G381"/>
    <mergeCell ref="K380:K381"/>
    <mergeCell ref="L380:L381"/>
    <mergeCell ref="C371:G371"/>
    <mergeCell ref="C372:G372"/>
    <mergeCell ref="C373:G373"/>
    <mergeCell ref="C374:G374"/>
    <mergeCell ref="C375:G375"/>
    <mergeCell ref="C376:G376"/>
    <mergeCell ref="C386:G386"/>
    <mergeCell ref="B387:J387"/>
    <mergeCell ref="C388:G388"/>
    <mergeCell ref="C389:G389"/>
    <mergeCell ref="C390:G390"/>
    <mergeCell ref="B391:J391"/>
    <mergeCell ref="M380:M381"/>
    <mergeCell ref="N380:N381"/>
    <mergeCell ref="C382:G382"/>
    <mergeCell ref="C383:G383"/>
    <mergeCell ref="C384:G384"/>
    <mergeCell ref="C385:G385"/>
    <mergeCell ref="R408:S408"/>
    <mergeCell ref="C398:G398"/>
    <mergeCell ref="C399:G399"/>
    <mergeCell ref="C400:G400"/>
    <mergeCell ref="B401:J401"/>
    <mergeCell ref="C402:G402"/>
    <mergeCell ref="C403:G403"/>
    <mergeCell ref="C392:G392"/>
    <mergeCell ref="C393:G393"/>
    <mergeCell ref="C394:G394"/>
    <mergeCell ref="C395:G395"/>
    <mergeCell ref="C396:G396"/>
    <mergeCell ref="C397:G397"/>
  </mergeCells>
  <pageMargins left="0.59097222222222223" right="0.39374999999999999" top="0.39374999999999999" bottom="0.39374999999999999" header="0" footer="0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H11" sqref="H11"/>
    </sheetView>
  </sheetViews>
  <sheetFormatPr defaultRowHeight="14.25"/>
  <cols>
    <col min="1" max="1" width="6.375" bestFit="1" customWidth="1"/>
    <col min="2" max="2" width="7.375" bestFit="1" customWidth="1"/>
    <col min="3" max="8" width="22.125" customWidth="1"/>
  </cols>
  <sheetData>
    <row r="1" spans="1:8" ht="42" customHeight="1">
      <c r="A1" s="96" t="s">
        <v>77</v>
      </c>
      <c r="B1" s="96"/>
      <c r="C1" s="96"/>
      <c r="D1" s="96"/>
      <c r="E1" s="96"/>
      <c r="F1" s="96"/>
      <c r="G1" s="96"/>
      <c r="H1" s="96"/>
    </row>
    <row r="2" spans="1:8" ht="18" customHeight="1">
      <c r="A2" s="1"/>
      <c r="B2" s="1"/>
      <c r="C2" s="1"/>
      <c r="D2" s="1"/>
      <c r="E2" s="1"/>
      <c r="F2" s="1"/>
      <c r="G2" s="1"/>
      <c r="H2" s="1"/>
    </row>
    <row r="3" spans="1:8" ht="15.75" customHeight="1">
      <c r="A3" s="96" t="s">
        <v>29</v>
      </c>
      <c r="B3" s="96"/>
      <c r="C3" s="96"/>
      <c r="D3" s="96"/>
      <c r="E3" s="96"/>
      <c r="F3" s="96"/>
      <c r="G3" s="96"/>
      <c r="H3" s="96"/>
    </row>
    <row r="4" spans="1:8" ht="18">
      <c r="A4" s="1"/>
      <c r="B4" s="1"/>
      <c r="C4" s="1"/>
      <c r="D4" s="1"/>
      <c r="E4" s="1"/>
      <c r="F4" s="1"/>
      <c r="G4" s="2"/>
      <c r="H4" s="2"/>
    </row>
    <row r="5" spans="1:8" ht="18" customHeight="1">
      <c r="A5" s="96" t="s">
        <v>90</v>
      </c>
      <c r="B5" s="96"/>
      <c r="C5" s="96"/>
      <c r="D5" s="96"/>
      <c r="E5" s="96"/>
      <c r="F5" s="96"/>
      <c r="G5" s="96"/>
      <c r="H5" s="96"/>
    </row>
    <row r="6" spans="1:8" ht="18">
      <c r="A6" s="1"/>
      <c r="B6" s="1"/>
      <c r="C6" s="1"/>
      <c r="D6" s="1"/>
      <c r="E6" s="1"/>
      <c r="F6" s="1"/>
      <c r="G6" s="2"/>
      <c r="H6" s="2"/>
    </row>
    <row r="7" spans="1:8" ht="25.5">
      <c r="A7" s="39" t="s">
        <v>53</v>
      </c>
      <c r="B7" s="40" t="s">
        <v>54</v>
      </c>
      <c r="C7" s="40" t="s">
        <v>91</v>
      </c>
      <c r="D7" s="40" t="s">
        <v>56</v>
      </c>
      <c r="E7" s="39" t="s">
        <v>33</v>
      </c>
      <c r="F7" s="39" t="s">
        <v>34</v>
      </c>
      <c r="G7" s="39" t="s">
        <v>35</v>
      </c>
      <c r="H7" s="39" t="s">
        <v>36</v>
      </c>
    </row>
    <row r="8" spans="1:8">
      <c r="A8" s="41"/>
      <c r="B8" s="42"/>
      <c r="C8" s="43" t="s">
        <v>92</v>
      </c>
      <c r="D8" s="61">
        <f>D9</f>
        <v>0</v>
      </c>
      <c r="E8" s="61">
        <f t="shared" ref="E8:H9" si="0">E9</f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8" ht="25.5">
      <c r="A9" s="45">
        <v>8</v>
      </c>
      <c r="B9" s="45"/>
      <c r="C9" s="45" t="s">
        <v>93</v>
      </c>
      <c r="D9" s="62">
        <f>D10</f>
        <v>0</v>
      </c>
      <c r="E9" s="62">
        <f t="shared" si="0"/>
        <v>0</v>
      </c>
      <c r="F9" s="62">
        <f t="shared" si="0"/>
        <v>0</v>
      </c>
      <c r="G9" s="62">
        <f t="shared" si="0"/>
        <v>0</v>
      </c>
      <c r="H9" s="62">
        <f t="shared" si="0"/>
        <v>0</v>
      </c>
    </row>
    <row r="10" spans="1:8" ht="22.5" customHeight="1">
      <c r="A10" s="45"/>
      <c r="B10" s="47">
        <v>84</v>
      </c>
      <c r="C10" s="47" t="s">
        <v>94</v>
      </c>
      <c r="D10" s="62"/>
      <c r="E10" s="63"/>
      <c r="F10" s="63"/>
      <c r="G10" s="63"/>
      <c r="H10" s="63"/>
    </row>
    <row r="11" spans="1:8">
      <c r="A11" s="45"/>
      <c r="B11" s="47"/>
      <c r="C11" s="64"/>
      <c r="D11" s="62"/>
      <c r="E11" s="63"/>
      <c r="F11" s="63"/>
      <c r="G11" s="63"/>
      <c r="H11" s="63"/>
    </row>
    <row r="12" spans="1:8" s="66" customFormat="1" ht="15">
      <c r="A12" s="45"/>
      <c r="B12" s="45"/>
      <c r="C12" s="43" t="s">
        <v>95</v>
      </c>
      <c r="D12" s="65">
        <f>D13</f>
        <v>0</v>
      </c>
      <c r="E12" s="65">
        <f t="shared" ref="E12:H13" si="1">E13</f>
        <v>0</v>
      </c>
      <c r="F12" s="65">
        <f t="shared" si="1"/>
        <v>0</v>
      </c>
      <c r="G12" s="65">
        <f t="shared" si="1"/>
        <v>0</v>
      </c>
      <c r="H12" s="65">
        <f t="shared" si="1"/>
        <v>0</v>
      </c>
    </row>
    <row r="13" spans="1:8" s="66" customFormat="1" ht="25.5">
      <c r="A13" s="50">
        <v>5</v>
      </c>
      <c r="B13" s="51"/>
      <c r="C13" s="52" t="s">
        <v>96</v>
      </c>
      <c r="D13" s="65">
        <f>D14</f>
        <v>0</v>
      </c>
      <c r="E13" s="65">
        <f t="shared" si="1"/>
        <v>0</v>
      </c>
      <c r="F13" s="65">
        <f t="shared" si="1"/>
        <v>0</v>
      </c>
      <c r="G13" s="65">
        <f t="shared" si="1"/>
        <v>0</v>
      </c>
      <c r="H13" s="65">
        <f t="shared" si="1"/>
        <v>0</v>
      </c>
    </row>
    <row r="14" spans="1:8" ht="25.5">
      <c r="A14" s="47"/>
      <c r="B14" s="47">
        <v>54</v>
      </c>
      <c r="C14" s="53" t="s">
        <v>97</v>
      </c>
      <c r="D14" s="62">
        <v>0</v>
      </c>
      <c r="E14" s="63">
        <v>0</v>
      </c>
      <c r="F14" s="63"/>
      <c r="G14" s="63"/>
      <c r="H14" s="67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workbookViewId="0">
      <selection activeCell="B10" sqref="B10"/>
    </sheetView>
  </sheetViews>
  <sheetFormatPr defaultRowHeight="14.25"/>
  <cols>
    <col min="1" max="6" width="22.125" customWidth="1"/>
  </cols>
  <sheetData>
    <row r="1" spans="1:6" ht="42" customHeight="1">
      <c r="A1" s="96" t="s">
        <v>103</v>
      </c>
      <c r="B1" s="96"/>
      <c r="C1" s="96"/>
      <c r="D1" s="96"/>
      <c r="E1" s="96"/>
      <c r="F1" s="96"/>
    </row>
    <row r="2" spans="1:6" ht="18" customHeight="1">
      <c r="A2" s="1"/>
      <c r="B2" s="1"/>
      <c r="C2" s="1"/>
      <c r="D2" s="1"/>
      <c r="E2" s="1"/>
      <c r="F2" s="1"/>
    </row>
    <row r="3" spans="1:6" ht="15.75" customHeight="1">
      <c r="A3" s="96" t="s">
        <v>29</v>
      </c>
      <c r="B3" s="96"/>
      <c r="C3" s="96"/>
      <c r="D3" s="96"/>
      <c r="E3" s="96"/>
      <c r="F3" s="96"/>
    </row>
    <row r="4" spans="1:6" ht="18">
      <c r="A4" s="1"/>
      <c r="B4" s="1"/>
      <c r="C4" s="1"/>
      <c r="D4" s="1"/>
      <c r="E4" s="2"/>
      <c r="F4" s="2"/>
    </row>
    <row r="5" spans="1:6" ht="18" customHeight="1">
      <c r="A5" s="96" t="s">
        <v>98</v>
      </c>
      <c r="B5" s="96"/>
      <c r="C5" s="96"/>
      <c r="D5" s="96"/>
      <c r="E5" s="96"/>
      <c r="F5" s="96"/>
    </row>
    <row r="6" spans="1:6" ht="18">
      <c r="A6" s="1"/>
      <c r="B6" s="1"/>
      <c r="C6" s="1"/>
      <c r="D6" s="1"/>
      <c r="E6" s="2"/>
      <c r="F6" s="2"/>
    </row>
    <row r="7" spans="1:6" ht="25.5">
      <c r="A7" s="39" t="s">
        <v>19</v>
      </c>
      <c r="B7" s="40" t="s">
        <v>56</v>
      </c>
      <c r="C7" s="39" t="s">
        <v>33</v>
      </c>
      <c r="D7" s="39" t="s">
        <v>34</v>
      </c>
      <c r="E7" s="39" t="s">
        <v>35</v>
      </c>
      <c r="F7" s="39" t="s">
        <v>36</v>
      </c>
    </row>
    <row r="8" spans="1:6">
      <c r="A8" s="58" t="s">
        <v>92</v>
      </c>
      <c r="B8" s="44"/>
      <c r="C8" s="68"/>
      <c r="D8" s="68"/>
      <c r="E8" s="68"/>
      <c r="F8" s="68"/>
    </row>
    <row r="9" spans="1:6" ht="25.5">
      <c r="A9" s="45" t="s">
        <v>99</v>
      </c>
      <c r="B9" s="69"/>
      <c r="C9" s="70"/>
      <c r="D9" s="70"/>
      <c r="E9" s="70"/>
      <c r="F9" s="70"/>
    </row>
    <row r="10" spans="1:6" ht="25.5">
      <c r="A10" s="71" t="s">
        <v>100</v>
      </c>
      <c r="B10" s="69"/>
      <c r="C10" s="70"/>
      <c r="D10" s="70"/>
      <c r="E10" s="70"/>
      <c r="F10" s="70"/>
    </row>
    <row r="11" spans="1:6">
      <c r="A11" s="71" t="s">
        <v>101</v>
      </c>
      <c r="B11" s="69"/>
      <c r="C11" s="70"/>
      <c r="D11" s="70"/>
      <c r="E11" s="70"/>
      <c r="F11" s="70"/>
    </row>
    <row r="12" spans="1:6">
      <c r="A12" s="71"/>
      <c r="B12" s="69"/>
      <c r="C12" s="70"/>
      <c r="D12" s="70"/>
      <c r="E12" s="70"/>
      <c r="F12" s="70"/>
    </row>
    <row r="13" spans="1:6" s="66" customFormat="1" ht="15">
      <c r="A13" s="58" t="s">
        <v>95</v>
      </c>
      <c r="B13" s="72">
        <f>B14</f>
        <v>0</v>
      </c>
      <c r="C13" s="72">
        <f>C14</f>
        <v>0</v>
      </c>
      <c r="D13" s="72"/>
      <c r="E13" s="72"/>
      <c r="F13" s="72"/>
    </row>
    <row r="14" spans="1:6" s="66" customFormat="1" ht="15">
      <c r="A14" s="45" t="s">
        <v>71</v>
      </c>
      <c r="B14" s="72">
        <f>B15</f>
        <v>0</v>
      </c>
      <c r="C14" s="72">
        <f>C15</f>
        <v>0</v>
      </c>
      <c r="D14" s="72"/>
      <c r="E14" s="72"/>
      <c r="F14" s="72"/>
    </row>
    <row r="15" spans="1:6">
      <c r="A15" s="59" t="s">
        <v>102</v>
      </c>
      <c r="B15" s="70">
        <v>0</v>
      </c>
      <c r="C15" s="70">
        <v>0</v>
      </c>
      <c r="D15" s="70"/>
      <c r="E15" s="70"/>
      <c r="F15" s="73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(2)</vt:lpstr>
      <vt:lpstr> Račun prihoda i rashoda</vt:lpstr>
      <vt:lpstr>Prihodi i rashodi po izvorima</vt:lpstr>
      <vt:lpstr>Funkcijska klasifikacija</vt:lpstr>
      <vt:lpstr>Posebni dio</vt:lpstr>
      <vt:lpstr>Račun financiranja</vt:lpstr>
      <vt:lpstr>Račun financiranja po izvorima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Stanic</dc:creator>
  <cp:lastModifiedBy>trist</cp:lastModifiedBy>
  <cp:lastPrinted>2025-07-31T21:06:08Z</cp:lastPrinted>
  <dcterms:created xsi:type="dcterms:W3CDTF">2024-09-04T08:28:41Z</dcterms:created>
  <dcterms:modified xsi:type="dcterms:W3CDTF">2025-12-22T08:10:22Z</dcterms:modified>
</cp:coreProperties>
</file>